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V-FS22\DeskTop\18083070\"/>
    </mc:Choice>
  </mc:AlternateContent>
  <workbookProtection workbookAlgorithmName="SHA-512" workbookHashValue="09uMbRRY8NeO7t036aTZVb54kR6nSo5t0cxRymRk/Zeqf6kZEweWax75N5iCL4sXuZmuJg/7HuvmY4jF6ipw7Q==" workbookSaltValue="DPXmIsniQmqOag42P8hQ1w==" workbookSpinCount="100000" lockStructure="1"/>
  <bookViews>
    <workbookView xWindow="28680" yWindow="-120" windowWidth="27870" windowHeight="16440"/>
  </bookViews>
  <sheets>
    <sheet name="記入表" sheetId="3" r:id="rId1"/>
    <sheet name="記入例" sheetId="8" r:id="rId2"/>
    <sheet name="日射量" sheetId="4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3" l="1"/>
  <c r="P9" i="8"/>
  <c r="P8" i="8"/>
  <c r="O10" i="8"/>
  <c r="N10" i="8"/>
  <c r="M10" i="8"/>
  <c r="L10" i="8"/>
  <c r="K10" i="8"/>
  <c r="J10" i="8"/>
  <c r="I10" i="8"/>
  <c r="H10" i="8"/>
  <c r="G10" i="8"/>
  <c r="F10" i="8"/>
  <c r="E10" i="8"/>
  <c r="D10" i="8"/>
  <c r="P10" i="8" l="1"/>
  <c r="O10" i="3"/>
  <c r="N10" i="3"/>
  <c r="M10" i="3"/>
  <c r="L10" i="3"/>
  <c r="J10" i="3"/>
  <c r="I10" i="3"/>
  <c r="H10" i="3"/>
  <c r="G10" i="3"/>
  <c r="F10" i="3"/>
  <c r="E10" i="3"/>
  <c r="D10" i="3"/>
  <c r="P9" i="3"/>
  <c r="P8" i="3"/>
  <c r="P10" i="3" l="1"/>
  <c r="O19" i="8"/>
  <c r="N19" i="8"/>
  <c r="N20" i="8" s="1"/>
  <c r="N22" i="8" s="1"/>
  <c r="M19" i="8"/>
  <c r="M20" i="8" s="1"/>
  <c r="M22" i="8" s="1"/>
  <c r="L19" i="8"/>
  <c r="K19" i="8"/>
  <c r="K20" i="8" s="1"/>
  <c r="K22" i="8" s="1"/>
  <c r="J19" i="8"/>
  <c r="J20" i="8" s="1"/>
  <c r="J22" i="8" s="1"/>
  <c r="I19" i="8"/>
  <c r="I20" i="8" s="1"/>
  <c r="I22" i="8" s="1"/>
  <c r="H19" i="8"/>
  <c r="H20" i="8" s="1"/>
  <c r="H22" i="8" s="1"/>
  <c r="G19" i="8"/>
  <c r="F19" i="8"/>
  <c r="F20" i="8" s="1"/>
  <c r="F22" i="8" s="1"/>
  <c r="E19" i="8"/>
  <c r="E20" i="8" s="1"/>
  <c r="E22" i="8" s="1"/>
  <c r="D19" i="8"/>
  <c r="D20" i="8" s="1"/>
  <c r="P11" i="8"/>
  <c r="P13" i="8" s="1"/>
  <c r="E19" i="3"/>
  <c r="E20" i="3" s="1"/>
  <c r="E22" i="3" s="1"/>
  <c r="F19" i="3"/>
  <c r="F20" i="3" s="1"/>
  <c r="F22" i="3" s="1"/>
  <c r="G19" i="3"/>
  <c r="G20" i="3" s="1"/>
  <c r="G22" i="3" s="1"/>
  <c r="H19" i="3"/>
  <c r="H20" i="3" s="1"/>
  <c r="H22" i="3" s="1"/>
  <c r="I19" i="3"/>
  <c r="I20" i="3" s="1"/>
  <c r="I22" i="3" s="1"/>
  <c r="J19" i="3"/>
  <c r="J20" i="3" s="1"/>
  <c r="J22" i="3" s="1"/>
  <c r="K19" i="3"/>
  <c r="K20" i="3" s="1"/>
  <c r="K22" i="3" s="1"/>
  <c r="L19" i="3"/>
  <c r="L20" i="3" s="1"/>
  <c r="L22" i="3" s="1"/>
  <c r="M19" i="3"/>
  <c r="M20" i="3" s="1"/>
  <c r="M22" i="3" s="1"/>
  <c r="N19" i="3"/>
  <c r="N20" i="3" s="1"/>
  <c r="N22" i="3" s="1"/>
  <c r="O19" i="3"/>
  <c r="O20" i="3" s="1"/>
  <c r="O22" i="3" s="1"/>
  <c r="D19" i="3"/>
  <c r="D20" i="3" s="1"/>
  <c r="D22" i="3" s="1"/>
  <c r="K52" i="4"/>
  <c r="J52" i="4"/>
  <c r="I52" i="4"/>
  <c r="H52" i="4"/>
  <c r="G52" i="4"/>
  <c r="B52" i="4"/>
  <c r="N51" i="4"/>
  <c r="N52" i="4" s="1"/>
  <c r="M51" i="4"/>
  <c r="M52" i="4" s="1"/>
  <c r="L51" i="4"/>
  <c r="L52" i="4" s="1"/>
  <c r="K51" i="4"/>
  <c r="J51" i="4"/>
  <c r="I51" i="4"/>
  <c r="H51" i="4"/>
  <c r="G51" i="4"/>
  <c r="F51" i="4"/>
  <c r="F52" i="4" s="1"/>
  <c r="E51" i="4"/>
  <c r="E52" i="4" s="1"/>
  <c r="D51" i="4"/>
  <c r="D52" i="4" s="1"/>
  <c r="C51" i="4"/>
  <c r="C52" i="4" s="1"/>
  <c r="B51" i="4"/>
  <c r="N21" i="8" l="1"/>
  <c r="O20" i="8"/>
  <c r="O22" i="8" s="1"/>
  <c r="F21" i="8"/>
  <c r="K21" i="8"/>
  <c r="G20" i="8"/>
  <c r="G22" i="8" s="1"/>
  <c r="D21" i="8"/>
  <c r="L21" i="8"/>
  <c r="E21" i="8"/>
  <c r="M21" i="8"/>
  <c r="L20" i="8"/>
  <c r="L22" i="8" s="1"/>
  <c r="P19" i="8"/>
  <c r="H21" i="8"/>
  <c r="I21" i="8"/>
  <c r="D22" i="8"/>
  <c r="J21" i="8"/>
  <c r="P11" i="3"/>
  <c r="P13" i="3" s="1"/>
  <c r="N21" i="3"/>
  <c r="F21" i="3"/>
  <c r="L21" i="3"/>
  <c r="E21" i="3"/>
  <c r="K21" i="3"/>
  <c r="M21" i="3"/>
  <c r="J21" i="3"/>
  <c r="I21" i="3"/>
  <c r="D21" i="3"/>
  <c r="H21" i="3"/>
  <c r="O21" i="3"/>
  <c r="G21" i="3"/>
  <c r="P20" i="3"/>
  <c r="P19" i="3"/>
  <c r="P20" i="8" l="1"/>
  <c r="P22" i="8" s="1"/>
  <c r="O21" i="8"/>
  <c r="G21" i="8"/>
  <c r="P22" i="3"/>
  <c r="P21" i="3"/>
  <c r="P21" i="8" l="1"/>
</calcChain>
</file>

<file path=xl/sharedStrings.xml><?xml version="1.0" encoding="utf-8"?>
<sst xmlns="http://schemas.openxmlformats.org/spreadsheetml/2006/main" count="131" uniqueCount="60">
  <si>
    <t>日射量</t>
    <rPh sb="0" eb="3">
      <t>ニッシャリョウ</t>
    </rPh>
    <phoneticPr fontId="1"/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</si>
  <si>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</si>
  <si>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</si>
  <si>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</si>
  <si>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</si>
  <si>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</si>
  <si>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</si>
  <si>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</si>
  <si>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</si>
  <si>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</si>
  <si>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</si>
  <si>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</si>
  <si>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</si>
  <si>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合計</t>
    <rPh sb="0" eb="2">
      <t>ゴウケイ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</si>
  <si>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</si>
  <si>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</si>
  <si>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</si>
  <si>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</si>
  <si>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</si>
  <si>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</si>
  <si>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</si>
  <si>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</si>
  <si>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</si>
  <si>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k</t>
    <phoneticPr fontId="1"/>
  </si>
  <si>
    <t>月あたり日数</t>
    <rPh sb="0" eb="1">
      <t>ツキ</t>
    </rPh>
    <rPh sb="4" eb="6">
      <t>ニッスウ</t>
    </rPh>
    <phoneticPr fontId="1"/>
  </si>
  <si>
    <t>※1　太陽光モジュール及びパワーコンディショナの最大受電容量どちらかの小さい方の値を記入</t>
    <rPh sb="3" eb="6">
      <t>タイヨウコウ</t>
    </rPh>
    <rPh sb="11" eb="12">
      <t>オヨ</t>
    </rPh>
    <rPh sb="24" eb="26">
      <t>サイダイ</t>
    </rPh>
    <rPh sb="26" eb="28">
      <t>ジュデン</t>
    </rPh>
    <rPh sb="28" eb="30">
      <t>ヨウリョウ</t>
    </rPh>
    <rPh sb="35" eb="36">
      <t>チイ</t>
    </rPh>
    <rPh sb="38" eb="39">
      <t>ホウ</t>
    </rPh>
    <rPh sb="40" eb="41">
      <t>アタイ</t>
    </rPh>
    <rPh sb="42" eb="44">
      <t>キニュウ</t>
    </rPh>
    <phoneticPr fontId="1"/>
  </si>
  <si>
    <t>設置容量</t>
    <rPh sb="0" eb="2">
      <t>セッチ</t>
    </rPh>
    <rPh sb="2" eb="4">
      <t>ヨウリョウ</t>
    </rPh>
    <phoneticPr fontId="1"/>
  </si>
  <si>
    <t>損失係数</t>
    <rPh sb="0" eb="2">
      <t>ソンシツ</t>
    </rPh>
    <rPh sb="2" eb="4">
      <t>ケイスウ</t>
    </rPh>
    <phoneticPr fontId="1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</si>
  <si>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</si>
  <si>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</si>
  <si>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</si>
  <si>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</si>
  <si>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</si>
  <si>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</si>
  <si>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</si>
  <si>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</si>
  <si>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</si>
  <si>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</si>
  <si>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</si>
  <si>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</si>
  <si>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年の値</t>
  </si>
  <si>
    <t>MJ/㎡</t>
    <phoneticPr fontId="1"/>
  </si>
  <si>
    <t>kWh/㎡</t>
    <phoneticPr fontId="1"/>
  </si>
  <si>
    <t>kW</t>
    <phoneticPr fontId="1"/>
  </si>
  <si>
    <t>月</t>
    <rPh sb="0" eb="1">
      <t>ツキ</t>
    </rPh>
    <phoneticPr fontId="1"/>
  </si>
  <si>
    <t>発電量(kWh)</t>
    <rPh sb="0" eb="3">
      <t>ハツデンリョウ</t>
    </rPh>
    <phoneticPr fontId="1"/>
  </si>
  <si>
    <t>自家消費割合見込み</t>
    <rPh sb="0" eb="2">
      <t>ジカ</t>
    </rPh>
    <rPh sb="2" eb="4">
      <t>ショウヒ</t>
    </rPh>
    <rPh sb="4" eb="6">
      <t>ワリアイ</t>
    </rPh>
    <rPh sb="6" eb="8">
      <t>ミコ</t>
    </rPh>
    <phoneticPr fontId="1"/>
  </si>
  <si>
    <t>[参考値]</t>
    <rPh sb="1" eb="3">
      <t>サンコウ</t>
    </rPh>
    <rPh sb="3" eb="4">
      <t>チ</t>
    </rPh>
    <phoneticPr fontId="1"/>
  </si>
  <si>
    <t>自家消費量(kWh)</t>
    <phoneticPr fontId="1"/>
  </si>
  <si>
    <t>※黄色の部分にご記入ください</t>
    <rPh sb="1" eb="3">
      <t>キイロ</t>
    </rPh>
    <rPh sb="4" eb="6">
      <t>ブブン</t>
    </rPh>
    <rPh sb="8" eb="10">
      <t>キニュウ</t>
    </rPh>
    <phoneticPr fontId="1"/>
  </si>
  <si>
    <t>現住所</t>
    <rPh sb="0" eb="3">
      <t>ゲンジュウショ</t>
    </rPh>
    <phoneticPr fontId="1"/>
  </si>
  <si>
    <t>氏名</t>
    <phoneticPr fontId="1"/>
  </si>
  <si>
    <t>富士　太郎</t>
    <rPh sb="0" eb="2">
      <t>フジ</t>
    </rPh>
    <rPh sb="3" eb="5">
      <t>タロウ</t>
    </rPh>
    <phoneticPr fontId="1"/>
  </si>
  <si>
    <t>静岡県富士市永田町１丁目１００</t>
    <rPh sb="0" eb="15">
      <t>ジュウショ</t>
    </rPh>
    <phoneticPr fontId="1"/>
  </si>
  <si>
    <t>住宅用太陽光発電システムの導入を行う事業　発電電力利用計画表</t>
    <rPh sb="0" eb="3">
      <t>ジュウタクヨウ</t>
    </rPh>
    <rPh sb="3" eb="6">
      <t>タイヨウコウ</t>
    </rPh>
    <rPh sb="6" eb="8">
      <t>ハツデン</t>
    </rPh>
    <rPh sb="13" eb="15">
      <t>ドウニュウ</t>
    </rPh>
    <rPh sb="16" eb="17">
      <t>オコナ</t>
    </rPh>
    <rPh sb="18" eb="20">
      <t>ジギョウ</t>
    </rPh>
    <rPh sb="21" eb="23">
      <t>ハツデン</t>
    </rPh>
    <rPh sb="23" eb="25">
      <t>デンリョク</t>
    </rPh>
    <rPh sb="25" eb="27">
      <t>リヨウ</t>
    </rPh>
    <rPh sb="27" eb="29">
      <t>ケイカク</t>
    </rPh>
    <rPh sb="29" eb="30">
      <t>ヒョウ</t>
    </rPh>
    <phoneticPr fontId="1"/>
  </si>
  <si>
    <t>自家消費量見込み(kWh)</t>
    <rPh sb="0" eb="2">
      <t>ジカ</t>
    </rPh>
    <rPh sb="2" eb="4">
      <t>ショウヒ</t>
    </rPh>
    <rPh sb="4" eb="5">
      <t>リョウ</t>
    </rPh>
    <rPh sb="5" eb="7">
      <t>ミコ</t>
    </rPh>
    <phoneticPr fontId="1"/>
  </si>
  <si>
    <t>自家消費割合(%)</t>
    <rPh sb="0" eb="2">
      <t>ジカ</t>
    </rPh>
    <rPh sb="2" eb="4">
      <t>ショウヒ</t>
    </rPh>
    <rPh sb="4" eb="6">
      <t>ワリアイ</t>
    </rPh>
    <phoneticPr fontId="1"/>
  </si>
  <si>
    <t>余剰電力量(kWh)</t>
    <rPh sb="4" eb="5">
      <t>リョウ</t>
    </rPh>
    <phoneticPr fontId="1"/>
  </si>
  <si>
    <t>発電量見込み(kWh)
[自家消費＋余剰]</t>
    <rPh sb="0" eb="2">
      <t>ハツデン</t>
    </rPh>
    <rPh sb="2" eb="3">
      <t>リョウ</t>
    </rPh>
    <rPh sb="3" eb="5">
      <t>ミコ</t>
    </rPh>
    <phoneticPr fontId="1"/>
  </si>
  <si>
    <t>余剰(売電)電力量見込み(kWh)</t>
    <rPh sb="0" eb="2">
      <t>ヨジョウ</t>
    </rPh>
    <rPh sb="3" eb="5">
      <t>バイデン</t>
    </rPh>
    <rPh sb="6" eb="8">
      <t>デンリョク</t>
    </rPh>
    <rPh sb="8" eb="9">
      <t>リョウ</t>
    </rPh>
    <rPh sb="9" eb="11">
      <t>ミコ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</si>
</sst>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);[Red]\(0.00\)"/>
    <numFmt numFmtId="177" formatCode="0.00_ "/>
    <numFmt numFmtId="178" formatCode="0.0%"/>
    <numFmt numFmtId="179" formatCode="#,##0_);[Red]\(#,##0\)"/>
  </numFmts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ＭＳ ゴシック"/>
      <family val="3"/>
      <charset val="128"/>
    </font>
    <font>
      <sz val="14"/>
      <color theme="1"/>
      <name val="游明朝"/>
      <family val="1"/>
      <charset val="128"/>
    </font>
    <font>
      <sz val="14"/>
      <name val="游明朝"/>
      <family val="1"/>
      <charset val="128"/>
    </font>
    <font>
      <sz val="11"/>
      <name val="游ゴシック"/>
      <family val="2"/>
      <charset val="128"/>
      <scheme val="minor"/>
    </font>
    <font>
      <sz val="14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u/>
      <sz val="14"/>
      <color theme="1"/>
      <name val="ＭＳ 明朝"/>
      <family val="1"/>
      <charset val="128"/>
    </font>
    <font>
      <b/>
      <sz val="14"/>
      <color theme="1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8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2"/>
      <color theme="1"/>
      <name val="HGPｺﾞｼｯｸE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8"/>
      <color theme="1"/>
      <name val="HGPｺﾞｼｯｸE"/>
      <family val="3"/>
      <charset val="128"/>
    </font>
    <font>
      <sz val="20"/>
      <color theme="1"/>
      <name val="HGP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176" fontId="0" fillId="0" borderId="0" xfId="0" applyNumberFormat="1">
      <alignment vertical="center"/>
    </xf>
    <xf numFmtId="179" fontId="21" fillId="2" borderId="1" xfId="1" applyNumberFormat="1" applyFont="1" applyFill="1" applyBorder="1" applyProtection="1">
      <alignment vertical="center"/>
      <protection locked="0"/>
    </xf>
    <xf numFmtId="179" fontId="21" fillId="2" borderId="4" xfId="1" applyNumberFormat="1" applyFont="1" applyFill="1" applyBorder="1" applyProtection="1">
      <alignment vertical="center"/>
      <protection locked="0"/>
    </xf>
    <xf numFmtId="0" fontId="0" fillId="0" borderId="0" xfId="0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Protection="1">
      <alignment vertical="center"/>
    </xf>
    <xf numFmtId="0" fontId="18" fillId="0" borderId="0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21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21" fillId="3" borderId="1" xfId="0" applyFont="1" applyFill="1" applyBorder="1" applyAlignment="1" applyProtection="1">
      <alignment horizontal="center" vertical="center"/>
    </xf>
    <xf numFmtId="0" fontId="21" fillId="3" borderId="2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179" fontId="21" fillId="0" borderId="1" xfId="0" applyNumberFormat="1" applyFont="1" applyBorder="1" applyProtection="1">
      <alignment vertical="center"/>
    </xf>
    <xf numFmtId="0" fontId="9" fillId="0" borderId="1" xfId="0" applyFont="1" applyBorder="1" applyAlignment="1" applyProtection="1">
      <alignment horizontal="center" vertical="center"/>
    </xf>
    <xf numFmtId="1" fontId="15" fillId="0" borderId="0" xfId="0" applyNumberFormat="1" applyFont="1" applyAlignment="1" applyProtection="1">
      <alignment horizontal="center" vertical="center"/>
    </xf>
    <xf numFmtId="179" fontId="21" fillId="0" borderId="1" xfId="1" applyNumberFormat="1" applyFont="1" applyBorder="1" applyProtection="1">
      <alignment vertical="center"/>
    </xf>
    <xf numFmtId="1" fontId="16" fillId="0" borderId="0" xfId="0" applyNumberFormat="1" applyFont="1" applyAlignment="1" applyProtection="1">
      <alignment horizontal="center" vertical="center"/>
    </xf>
    <xf numFmtId="178" fontId="23" fillId="0" borderId="1" xfId="0" applyNumberFormat="1" applyFont="1" applyBorder="1" applyAlignment="1" applyProtection="1">
      <alignment horizontal="center" vertical="center"/>
    </xf>
    <xf numFmtId="1" fontId="4" fillId="0" borderId="0" xfId="0" applyNumberFormat="1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1" fontId="6" fillId="0" borderId="0" xfId="0" applyNumberFormat="1" applyFont="1" applyBorder="1" applyAlignment="1" applyProtection="1">
      <alignment horizontal="center" vertical="center"/>
    </xf>
    <xf numFmtId="1" fontId="5" fillId="0" borderId="0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Protection="1">
      <alignment vertical="center"/>
    </xf>
    <xf numFmtId="1" fontId="0" fillId="0" borderId="0" xfId="0" applyNumberFormat="1" applyProtection="1">
      <alignment vertical="center"/>
    </xf>
    <xf numFmtId="0" fontId="19" fillId="0" borderId="7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horizontal="left" vertical="center"/>
    </xf>
    <xf numFmtId="0" fontId="20" fillId="0" borderId="0" xfId="0" applyNumberFormat="1" applyFont="1" applyProtection="1">
      <alignment vertical="center"/>
    </xf>
    <xf numFmtId="1" fontId="20" fillId="0" borderId="0" xfId="0" applyNumberFormat="1" applyFont="1" applyProtection="1">
      <alignment vertical="center"/>
    </xf>
    <xf numFmtId="177" fontId="21" fillId="0" borderId="1" xfId="0" applyNumberFormat="1" applyFont="1" applyBorder="1" applyProtection="1">
      <alignment vertical="center"/>
    </xf>
    <xf numFmtId="0" fontId="20" fillId="0" borderId="6" xfId="0" applyFont="1" applyBorder="1" applyProtection="1">
      <alignment vertical="center"/>
    </xf>
    <xf numFmtId="0" fontId="21" fillId="0" borderId="1" xfId="0" applyFont="1" applyBorder="1" applyProtection="1">
      <alignment vertical="center"/>
    </xf>
    <xf numFmtId="1" fontId="5" fillId="0" borderId="0" xfId="0" applyNumberFormat="1" applyFont="1" applyAlignment="1" applyProtection="1">
      <alignment horizontal="center" vertical="center"/>
    </xf>
    <xf numFmtId="38" fontId="21" fillId="0" borderId="1" xfId="1" applyFont="1" applyBorder="1" applyProtection="1">
      <alignment vertical="center"/>
    </xf>
    <xf numFmtId="0" fontId="6" fillId="0" borderId="0" xfId="0" applyFont="1" applyAlignment="1" applyProtection="1">
      <alignment horizontal="center" vertical="center"/>
    </xf>
    <xf numFmtId="1" fontId="21" fillId="0" borderId="1" xfId="0" applyNumberFormat="1" applyFont="1" applyBorder="1" applyProtection="1">
      <alignment vertical="center"/>
    </xf>
    <xf numFmtId="38" fontId="23" fillId="0" borderId="1" xfId="1" applyFont="1" applyBorder="1" applyProtection="1">
      <alignment vertical="center"/>
    </xf>
    <xf numFmtId="0" fontId="9" fillId="0" borderId="0" xfId="0" applyFont="1" applyAlignment="1" applyProtection="1">
      <alignment horizontal="left" vertical="center"/>
    </xf>
    <xf numFmtId="178" fontId="21" fillId="0" borderId="1" xfId="0" applyNumberFormat="1" applyFont="1" applyBorder="1" applyProtection="1">
      <alignment vertical="center"/>
    </xf>
    <xf numFmtId="0" fontId="13" fillId="0" borderId="0" xfId="0" applyFont="1" applyProtection="1">
      <alignment vertical="center"/>
    </xf>
    <xf numFmtId="0" fontId="11" fillId="0" borderId="0" xfId="0" applyFont="1" applyProtection="1">
      <alignment vertical="center"/>
    </xf>
    <xf numFmtId="1" fontId="11" fillId="0" borderId="0" xfId="0" applyNumberFormat="1" applyFont="1" applyProtection="1">
      <alignment vertical="center"/>
    </xf>
    <xf numFmtId="1" fontId="7" fillId="0" borderId="0" xfId="0" applyNumberFormat="1" applyFont="1" applyProtection="1">
      <alignment vertical="center"/>
    </xf>
    <xf numFmtId="0" fontId="17" fillId="0" borderId="0" xfId="0" applyFont="1" applyAlignment="1" applyProtection="1">
      <alignment horizontal="left" vertical="center"/>
    </xf>
    <xf numFmtId="0" fontId="11" fillId="0" borderId="0" xfId="0" applyFont="1" applyAlignment="1" applyProtection="1"/>
    <xf numFmtId="1" fontId="14" fillId="0" borderId="0" xfId="0" applyNumberFormat="1" applyFont="1" applyProtection="1">
      <alignment vertical="center"/>
    </xf>
    <xf numFmtId="0" fontId="7" fillId="0" borderId="0" xfId="0" applyFo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vertical="center" wrapText="1"/>
    </xf>
    <xf numFmtId="0" fontId="12" fillId="0" borderId="0" xfId="0" applyFont="1" applyProtection="1">
      <alignment vertical="center"/>
    </xf>
    <xf numFmtId="0" fontId="13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25" fillId="0" borderId="4" xfId="0" applyFont="1" applyBorder="1" applyAlignment="1" applyProtection="1">
      <alignment horizontal="left" vertical="center"/>
    </xf>
    <xf numFmtId="178" fontId="23" fillId="0" borderId="6" xfId="0" applyNumberFormat="1" applyFont="1" applyBorder="1" applyAlignment="1" applyProtection="1">
      <alignment horizontal="center" vertical="center"/>
    </xf>
    <xf numFmtId="0" fontId="26" fillId="0" borderId="0" xfId="0" applyFont="1" applyAlignment="1" applyProtection="1">
      <alignment horizontal="center" vertical="center" wrapText="1"/>
    </xf>
    <xf numFmtId="0" fontId="21" fillId="3" borderId="1" xfId="0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 applyProtection="1">
      <alignment horizontal="center" vertical="center"/>
      <protection locked="0"/>
    </xf>
    <xf numFmtId="0" fontId="21" fillId="2" borderId="1" xfId="0" applyFont="1" applyFill="1" applyBorder="1" applyAlignment="1" applyProtection="1">
      <alignment horizontal="center" vertical="center" shrinkToFit="1"/>
      <protection locked="0"/>
    </xf>
    <xf numFmtId="0" fontId="21" fillId="3" borderId="4" xfId="0" applyFont="1" applyFill="1" applyBorder="1" applyAlignment="1" applyProtection="1">
      <alignment horizontal="center" vertical="center"/>
    </xf>
    <xf numFmtId="0" fontId="21" fillId="3" borderId="5" xfId="0" applyFont="1" applyFill="1" applyBorder="1" applyAlignment="1" applyProtection="1">
      <alignment horizontal="center" vertical="center"/>
    </xf>
    <xf numFmtId="0" fontId="23" fillId="3" borderId="4" xfId="0" applyFont="1" applyFill="1" applyBorder="1" applyAlignment="1" applyProtection="1">
      <alignment horizontal="center" vertical="center"/>
    </xf>
    <xf numFmtId="0" fontId="23" fillId="3" borderId="5" xfId="0" applyFont="1" applyFill="1" applyBorder="1" applyAlignment="1" applyProtection="1">
      <alignment horizontal="center" vertical="center"/>
    </xf>
    <xf numFmtId="0" fontId="21" fillId="3" borderId="4" xfId="0" applyFont="1" applyFill="1" applyBorder="1" applyAlignment="1" applyProtection="1">
      <alignment horizontal="center" vertical="center" wrapText="1"/>
    </xf>
    <xf numFmtId="0" fontId="21" fillId="3" borderId="3" xfId="0" applyFont="1" applyFill="1" applyBorder="1" applyAlignment="1" applyProtection="1">
      <alignment horizontal="center" vertical="center"/>
    </xf>
    <xf numFmtId="176" fontId="21" fillId="2" borderId="3" xfId="0" applyNumberFormat="1" applyFont="1" applyFill="1" applyBorder="1" applyAlignment="1" applyProtection="1">
      <alignment horizontal="center" vertical="center"/>
      <protection locked="0"/>
    </xf>
    <xf numFmtId="0" fontId="23" fillId="3" borderId="1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33619</xdr:colOff>
      <xdr:row>1</xdr:row>
      <xdr:rowOff>224117</xdr:rowOff>
    </xdr:from>
    <xdr:to>
      <xdr:col>10</xdr:col>
      <xdr:colOff>582706</xdr:colOff>
      <xdr:row>3</xdr:row>
      <xdr:rowOff>8928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958854" y="952499"/>
          <a:ext cx="2319617" cy="356311"/>
        </a:xfrm>
        <a:prstGeom prst="wedgeRoundRectCallout">
          <a:avLst>
            <a:gd name="adj1" fmla="val -54442"/>
            <a:gd name="adj2" fmla="val 124662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申請者氏名・現住所を記入</a:t>
          </a:r>
        </a:p>
      </xdr:txBody>
    </xdr:sp>
    <xdr:clientData/>
  </xdr:twoCellAnchor>
  <xdr:twoCellAnchor>
    <xdr:from>
      <xdr:col>8</xdr:col>
      <xdr:colOff>347382</xdr:colOff>
      <xdr:row>3</xdr:row>
      <xdr:rowOff>168089</xdr:rowOff>
    </xdr:from>
    <xdr:to>
      <xdr:col>14</xdr:col>
      <xdr:colOff>627528</xdr:colOff>
      <xdr:row>5</xdr:row>
      <xdr:rowOff>227931</xdr:rowOff>
    </xdr:to>
    <xdr:sp macro="" textlink="">
      <xdr:nvSpPr>
        <xdr:cNvPr id="4" name="角丸四角形吹き出し 4">
          <a:extLst>
            <a:ext uri="{FF2B5EF4-FFF2-40B4-BE49-F238E27FC236}">
              <a16:creationId xmlns:a16="http://schemas.microsoft.com/office/drawing/2014/main" id="{13824015-F4D0-46CF-B9F8-A21AF7C35249}"/>
            </a:ext>
          </a:extLst>
        </xdr:cNvPr>
        <xdr:cNvSpPr/>
      </xdr:nvSpPr>
      <xdr:spPr>
        <a:xfrm>
          <a:off x="7272617" y="1467971"/>
          <a:ext cx="5591735" cy="642548"/>
        </a:xfrm>
        <a:prstGeom prst="wedgeRoundRectCallout">
          <a:avLst>
            <a:gd name="adj1" fmla="val -107179"/>
            <a:gd name="adj2" fmla="val 45538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・太陽電池モジュールの最大受電電力量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・パワーコンディショナの定格出力　　　　いずれかの値の小さい値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12</xdr:col>
      <xdr:colOff>67236</xdr:colOff>
      <xdr:row>12</xdr:row>
      <xdr:rowOff>190500</xdr:rowOff>
    </xdr:from>
    <xdr:to>
      <xdr:col>14</xdr:col>
      <xdr:colOff>472552</xdr:colOff>
      <xdr:row>12</xdr:row>
      <xdr:rowOff>630889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BC1046FE-9370-422B-8541-7B1DB4B20A00}"/>
            </a:ext>
          </a:extLst>
        </xdr:cNvPr>
        <xdr:cNvSpPr/>
      </xdr:nvSpPr>
      <xdr:spPr>
        <a:xfrm>
          <a:off x="10533530" y="4829735"/>
          <a:ext cx="2175846" cy="440389"/>
        </a:xfrm>
        <a:prstGeom prst="wedgeRoundRectCallout">
          <a:avLst>
            <a:gd name="adj1" fmla="val 69651"/>
            <a:gd name="adj2" fmla="val -7546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「申請可能」の状態で提出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R36"/>
  <sheetViews>
    <sheetView tabSelected="1" topLeftCell="B4" zoomScale="85" zoomScaleNormal="85" workbookViewId="0">
      <selection activeCell="H9" sqref="H9"/>
    </sheetView>
  </sheetViews>
  <sheetFormatPr defaultRowHeight="18.75" x14ac:dyDescent="0.4"/>
  <cols>
    <col min="1" max="1" width="3.625" style="4" hidden="1" customWidth="1"/>
    <col min="2" max="2" width="19.5" style="6" customWidth="1"/>
    <col min="3" max="3" width="15.25" style="6" customWidth="1"/>
    <col min="4" max="16" width="11.625" style="6" customWidth="1"/>
    <col min="17" max="17" width="5.25" style="6" customWidth="1"/>
    <col min="18" max="18" width="9" style="6" hidden="1" customWidth="1"/>
    <col min="19" max="16384" width="9" style="6"/>
  </cols>
  <sheetData>
    <row r="1" spans="1:18" ht="57.75" customHeight="1" x14ac:dyDescent="0.4">
      <c r="B1" s="62" t="s">
        <v>54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5"/>
    </row>
    <row r="2" spans="1:18" ht="24" x14ac:dyDescent="0.4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8" ht="21.6" customHeight="1" x14ac:dyDescent="0.4">
      <c r="B3" s="5"/>
      <c r="C3" s="5"/>
      <c r="D3" s="5"/>
      <c r="E3" s="5"/>
      <c r="F3" s="5"/>
      <c r="G3" s="5"/>
      <c r="H3" s="5"/>
      <c r="I3" s="5"/>
      <c r="J3" s="5"/>
      <c r="K3" s="5"/>
      <c r="L3" s="7"/>
      <c r="M3" s="60" t="s">
        <v>49</v>
      </c>
      <c r="N3" s="8"/>
      <c r="O3" s="8"/>
      <c r="P3" s="9"/>
      <c r="Q3" s="5"/>
    </row>
    <row r="4" spans="1:18" ht="22.9" customHeight="1" x14ac:dyDescent="0.4">
      <c r="A4" s="10"/>
      <c r="B4" s="63" t="s">
        <v>51</v>
      </c>
      <c r="C4" s="63"/>
      <c r="D4" s="64"/>
      <c r="E4" s="64"/>
      <c r="F4" s="64"/>
      <c r="G4" s="64"/>
      <c r="H4" s="64"/>
      <c r="I4" s="11"/>
      <c r="J4" s="11"/>
      <c r="K4" s="11"/>
      <c r="L4" s="11"/>
      <c r="M4" s="11"/>
      <c r="N4" s="11"/>
      <c r="O4" s="11"/>
      <c r="P4" s="11"/>
      <c r="Q4" s="5"/>
    </row>
    <row r="5" spans="1:18" ht="22.9" customHeight="1" x14ac:dyDescent="0.4">
      <c r="A5" s="10"/>
      <c r="B5" s="63" t="s">
        <v>50</v>
      </c>
      <c r="C5" s="63"/>
      <c r="D5" s="65"/>
      <c r="E5" s="65"/>
      <c r="F5" s="65"/>
      <c r="G5" s="65"/>
      <c r="H5" s="65"/>
      <c r="I5" s="11"/>
      <c r="J5" s="11"/>
      <c r="K5" s="11"/>
      <c r="L5" s="11"/>
      <c r="M5" s="11"/>
      <c r="N5" s="11"/>
      <c r="O5" s="11"/>
      <c r="P5" s="11"/>
      <c r="Q5" s="5"/>
    </row>
    <row r="6" spans="1:18" ht="22.9" customHeight="1" x14ac:dyDescent="0.4">
      <c r="A6" s="10"/>
      <c r="B6" s="71" t="s">
        <v>26</v>
      </c>
      <c r="C6" s="71"/>
      <c r="D6" s="72"/>
      <c r="E6" s="72"/>
      <c r="F6" s="12" t="s">
        <v>43</v>
      </c>
      <c r="G6" s="12"/>
      <c r="H6" s="12"/>
      <c r="I6" s="12"/>
      <c r="J6" s="12"/>
      <c r="K6" s="12"/>
      <c r="L6" s="12"/>
      <c r="M6" s="12"/>
      <c r="N6" s="12"/>
      <c r="O6" s="12"/>
      <c r="P6" s="13"/>
    </row>
    <row r="7" spans="1:18" ht="22.9" customHeight="1" x14ac:dyDescent="0.4">
      <c r="A7" s="10"/>
      <c r="B7" s="66" t="s">
        <v>44</v>
      </c>
      <c r="C7" s="67"/>
      <c r="D7" s="14" t="s">
        <v>1</v>
      </c>
      <c r="E7" s="14" t="s">
        <v>2</v>
      </c>
      <c r="F7" s="14" t="s">
        <v>3</v>
      </c>
      <c r="G7" s="14" t="s">
        <v>4</v>
      </c>
      <c r="H7" s="14" t="s">
        <v>5</v>
      </c>
      <c r="I7" s="14" t="s">
        <v>6</v>
      </c>
      <c r="J7" s="14" t="s">
        <v>7</v>
      </c>
      <c r="K7" s="14" t="s">
        <v>8</v>
      </c>
      <c r="L7" s="14" t="s">
        <v>9</v>
      </c>
      <c r="M7" s="14" t="s">
        <v>10</v>
      </c>
      <c r="N7" s="14" t="s">
        <v>11</v>
      </c>
      <c r="O7" s="14" t="s">
        <v>12</v>
      </c>
      <c r="P7" s="15" t="s">
        <v>13</v>
      </c>
      <c r="Q7" s="16"/>
    </row>
    <row r="8" spans="1:18" ht="49.5" customHeight="1" x14ac:dyDescent="0.4">
      <c r="A8" s="17" t="s">
        <v>14</v>
      </c>
      <c r="B8" s="70" t="s">
        <v>58</v>
      </c>
      <c r="C8" s="67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"/>
      <c r="P8" s="18" t="str">
        <f>IF(SUM(D8:O8),SUM(D8:O8),"")</f>
        <v/>
      </c>
      <c r="R8" s="6" t="s">
        <v>27</v>
      </c>
    </row>
    <row r="9" spans="1:18" ht="49.5" customHeight="1" x14ac:dyDescent="0.4">
      <c r="A9" s="19" t="s">
        <v>15</v>
      </c>
      <c r="B9" s="66" t="s">
        <v>55</v>
      </c>
      <c r="C9" s="67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3"/>
      <c r="P9" s="18" t="str">
        <f>IF(SUM(D9:O9),SUM(D9:O9),"")</f>
        <v/>
      </c>
      <c r="Q9" s="20"/>
      <c r="R9" s="6">
        <v>0.85</v>
      </c>
    </row>
    <row r="10" spans="1:18" ht="49.5" customHeight="1" x14ac:dyDescent="0.4">
      <c r="A10" s="19" t="s">
        <v>16</v>
      </c>
      <c r="B10" s="66" t="s">
        <v>59</v>
      </c>
      <c r="C10" s="67"/>
      <c r="D10" s="21" t="str">
        <f>IF(D8-D9,D8-D9,"")</f>
        <v/>
      </c>
      <c r="E10" s="21" t="str">
        <f t="shared" ref="E10:O10" si="0">IF(E8-E9,E8-E9,"")</f>
        <v/>
      </c>
      <c r="F10" s="21" t="str">
        <f t="shared" si="0"/>
        <v/>
      </c>
      <c r="G10" s="21" t="str">
        <f t="shared" si="0"/>
        <v/>
      </c>
      <c r="H10" s="21" t="str">
        <f t="shared" si="0"/>
        <v/>
      </c>
      <c r="I10" s="21" t="str">
        <f t="shared" si="0"/>
        <v/>
      </c>
      <c r="J10" s="21" t="str">
        <f t="shared" si="0"/>
        <v/>
      </c>
      <c r="K10" s="21" t="str">
        <f>IF(K8-K9,K8-K9,"")</f>
        <v/>
      </c>
      <c r="L10" s="21" t="str">
        <f t="shared" si="0"/>
        <v/>
      </c>
      <c r="M10" s="21" t="str">
        <f t="shared" si="0"/>
        <v/>
      </c>
      <c r="N10" s="21" t="str">
        <f t="shared" si="0"/>
        <v/>
      </c>
      <c r="O10" s="21" t="str">
        <f t="shared" si="0"/>
        <v/>
      </c>
      <c r="P10" s="18" t="str">
        <f>IF(SUM(D10:O10),SUM(D10:O10),"")</f>
        <v/>
      </c>
      <c r="Q10" s="22"/>
    </row>
    <row r="11" spans="1:18" ht="49.5" customHeight="1" x14ac:dyDescent="0.4">
      <c r="A11" s="19" t="s">
        <v>17</v>
      </c>
      <c r="B11" s="68" t="s">
        <v>46</v>
      </c>
      <c r="C11" s="69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23" t="str">
        <f t="shared" ref="P11" si="1">IFERROR(P9/P8,"")</f>
        <v/>
      </c>
      <c r="Q11" s="24"/>
    </row>
    <row r="12" spans="1:18" ht="12.75" customHeight="1" thickBot="1" x14ac:dyDescent="0.45">
      <c r="A12" s="19"/>
      <c r="B12" s="25"/>
      <c r="C12" s="25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7"/>
      <c r="Q12" s="24"/>
    </row>
    <row r="13" spans="1:18" ht="56.25" customHeight="1" thickBot="1" x14ac:dyDescent="0.45">
      <c r="A13" s="19" t="s">
        <v>18</v>
      </c>
      <c r="B13" s="28"/>
      <c r="C13" s="29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1" t="str">
        <f>IF($P$11&gt;=0.3,"申請可能","申請不可")</f>
        <v>申請可能</v>
      </c>
      <c r="Q13" s="30"/>
    </row>
    <row r="14" spans="1:18" ht="24" x14ac:dyDescent="0.4">
      <c r="A14" s="19"/>
      <c r="B14" s="28"/>
      <c r="C14" s="29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2"/>
      <c r="Q14" s="30"/>
    </row>
    <row r="15" spans="1:18" ht="30" x14ac:dyDescent="0.4">
      <c r="A15" s="19"/>
      <c r="B15" s="33" t="s">
        <v>47</v>
      </c>
      <c r="C15" s="12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5"/>
      <c r="Q15" s="30"/>
    </row>
    <row r="16" spans="1:18" ht="22.9" customHeight="1" x14ac:dyDescent="0.4">
      <c r="A16" s="19" t="s">
        <v>19</v>
      </c>
      <c r="B16" s="66" t="s">
        <v>44</v>
      </c>
      <c r="C16" s="67"/>
      <c r="D16" s="14" t="s">
        <v>1</v>
      </c>
      <c r="E16" s="14" t="s">
        <v>2</v>
      </c>
      <c r="F16" s="14" t="s">
        <v>3</v>
      </c>
      <c r="G16" s="14" t="s">
        <v>4</v>
      </c>
      <c r="H16" s="14" t="s">
        <v>5</v>
      </c>
      <c r="I16" s="14" t="s">
        <v>6</v>
      </c>
      <c r="J16" s="14" t="s">
        <v>7</v>
      </c>
      <c r="K16" s="14" t="s">
        <v>8</v>
      </c>
      <c r="L16" s="14" t="s">
        <v>9</v>
      </c>
      <c r="M16" s="14" t="s">
        <v>10</v>
      </c>
      <c r="N16" s="14" t="s">
        <v>11</v>
      </c>
      <c r="O16" s="14" t="s">
        <v>12</v>
      </c>
      <c r="P16" s="14" t="s">
        <v>13</v>
      </c>
    </row>
    <row r="17" spans="1:17" ht="22.9" customHeight="1" x14ac:dyDescent="0.4">
      <c r="A17" s="19" t="s">
        <v>20</v>
      </c>
      <c r="B17" s="66" t="s">
        <v>0</v>
      </c>
      <c r="C17" s="67"/>
      <c r="D17" s="36">
        <v>4.8491142857142853</v>
      </c>
      <c r="E17" s="36">
        <v>5.2250761904761918</v>
      </c>
      <c r="F17" s="36">
        <v>4.723352380952381</v>
      </c>
      <c r="G17" s="36">
        <v>4.7379142857142869</v>
      </c>
      <c r="H17" s="36">
        <v>5.1641809523809528</v>
      </c>
      <c r="I17" s="36">
        <v>4.1091047619047627</v>
      </c>
      <c r="J17" s="36">
        <v>3.2327428571428571</v>
      </c>
      <c r="K17" s="36">
        <v>2.7958857142857148</v>
      </c>
      <c r="L17" s="36">
        <v>2.5999619047619058</v>
      </c>
      <c r="M17" s="36">
        <v>2.929590476190477</v>
      </c>
      <c r="N17" s="36">
        <v>3.4948571428571431</v>
      </c>
      <c r="O17" s="36">
        <v>4.2481047619047638</v>
      </c>
      <c r="P17" s="37"/>
    </row>
    <row r="18" spans="1:17" ht="22.9" customHeight="1" x14ac:dyDescent="0.4">
      <c r="A18" s="19" t="s">
        <v>21</v>
      </c>
      <c r="B18" s="66" t="s">
        <v>24</v>
      </c>
      <c r="C18" s="67"/>
      <c r="D18" s="38">
        <v>30</v>
      </c>
      <c r="E18" s="38">
        <v>31</v>
      </c>
      <c r="F18" s="38">
        <v>30</v>
      </c>
      <c r="G18" s="38">
        <v>31</v>
      </c>
      <c r="H18" s="38">
        <v>31</v>
      </c>
      <c r="I18" s="38">
        <v>30</v>
      </c>
      <c r="J18" s="38">
        <v>31</v>
      </c>
      <c r="K18" s="38">
        <v>30</v>
      </c>
      <c r="L18" s="38">
        <v>31</v>
      </c>
      <c r="M18" s="38">
        <v>31</v>
      </c>
      <c r="N18" s="38">
        <v>28</v>
      </c>
      <c r="O18" s="38">
        <v>31</v>
      </c>
      <c r="P18" s="37"/>
      <c r="Q18" s="39"/>
    </row>
    <row r="19" spans="1:17" ht="22.9" customHeight="1" x14ac:dyDescent="0.4">
      <c r="A19" s="19" t="s">
        <v>22</v>
      </c>
      <c r="B19" s="63" t="s">
        <v>45</v>
      </c>
      <c r="C19" s="63"/>
      <c r="D19" s="40">
        <f>IFERROR(D17*D18*$D$6*$R$9,"")</f>
        <v>0</v>
      </c>
      <c r="E19" s="40">
        <f>IFERROR(E17*E18*$D$6*$R$9,"")</f>
        <v>0</v>
      </c>
      <c r="F19" s="40">
        <f t="shared" ref="F19:O19" si="2">IFERROR(F17*F18*$D$6*$R$9,"")</f>
        <v>0</v>
      </c>
      <c r="G19" s="40">
        <f t="shared" si="2"/>
        <v>0</v>
      </c>
      <c r="H19" s="40">
        <f t="shared" si="2"/>
        <v>0</v>
      </c>
      <c r="I19" s="40">
        <f t="shared" si="2"/>
        <v>0</v>
      </c>
      <c r="J19" s="40">
        <f t="shared" si="2"/>
        <v>0</v>
      </c>
      <c r="K19" s="40">
        <f t="shared" si="2"/>
        <v>0</v>
      </c>
      <c r="L19" s="40">
        <f t="shared" si="2"/>
        <v>0</v>
      </c>
      <c r="M19" s="40">
        <f t="shared" si="2"/>
        <v>0</v>
      </c>
      <c r="N19" s="40">
        <f t="shared" si="2"/>
        <v>0</v>
      </c>
      <c r="O19" s="40">
        <f t="shared" si="2"/>
        <v>0</v>
      </c>
      <c r="P19" s="40">
        <f>SUM(D19:O19)</f>
        <v>0</v>
      </c>
      <c r="Q19" s="41"/>
    </row>
    <row r="20" spans="1:17" ht="22.9" customHeight="1" x14ac:dyDescent="0.4">
      <c r="A20" s="19" t="s">
        <v>23</v>
      </c>
      <c r="B20" s="63" t="s">
        <v>48</v>
      </c>
      <c r="C20" s="63"/>
      <c r="D20" s="42">
        <f>IFERROR(D19*0.3,"")</f>
        <v>0</v>
      </c>
      <c r="E20" s="42">
        <f>IFERROR(E19*0.3,"")</f>
        <v>0</v>
      </c>
      <c r="F20" s="42">
        <f t="shared" ref="F20:O20" si="3">IFERROR(F19*0.3,"")</f>
        <v>0</v>
      </c>
      <c r="G20" s="42">
        <f t="shared" si="3"/>
        <v>0</v>
      </c>
      <c r="H20" s="42">
        <f t="shared" si="3"/>
        <v>0</v>
      </c>
      <c r="I20" s="42">
        <f t="shared" si="3"/>
        <v>0</v>
      </c>
      <c r="J20" s="42">
        <f t="shared" si="3"/>
        <v>0</v>
      </c>
      <c r="K20" s="42">
        <f t="shared" si="3"/>
        <v>0</v>
      </c>
      <c r="L20" s="42">
        <f t="shared" si="3"/>
        <v>0</v>
      </c>
      <c r="M20" s="42">
        <f t="shared" si="3"/>
        <v>0</v>
      </c>
      <c r="N20" s="42">
        <f t="shared" si="3"/>
        <v>0</v>
      </c>
      <c r="O20" s="42">
        <f t="shared" si="3"/>
        <v>0</v>
      </c>
      <c r="P20" s="43">
        <f>SUM(D20:O20)</f>
        <v>0</v>
      </c>
      <c r="Q20" s="30"/>
    </row>
    <row r="21" spans="1:17" ht="22.9" customHeight="1" x14ac:dyDescent="0.4">
      <c r="A21" s="32"/>
      <c r="B21" s="63" t="s">
        <v>57</v>
      </c>
      <c r="C21" s="63"/>
      <c r="D21" s="42">
        <f>D19-D20</f>
        <v>0</v>
      </c>
      <c r="E21" s="42">
        <f t="shared" ref="E21:O21" si="4">E19-E20</f>
        <v>0</v>
      </c>
      <c r="F21" s="42">
        <f t="shared" si="4"/>
        <v>0</v>
      </c>
      <c r="G21" s="42">
        <f t="shared" si="4"/>
        <v>0</v>
      </c>
      <c r="H21" s="42">
        <f t="shared" si="4"/>
        <v>0</v>
      </c>
      <c r="I21" s="42">
        <f t="shared" si="4"/>
        <v>0</v>
      </c>
      <c r="J21" s="42">
        <f t="shared" si="4"/>
        <v>0</v>
      </c>
      <c r="K21" s="42">
        <f t="shared" si="4"/>
        <v>0</v>
      </c>
      <c r="L21" s="42">
        <f t="shared" si="4"/>
        <v>0</v>
      </c>
      <c r="M21" s="42">
        <f t="shared" si="4"/>
        <v>0</v>
      </c>
      <c r="N21" s="42">
        <f t="shared" si="4"/>
        <v>0</v>
      </c>
      <c r="O21" s="42">
        <f t="shared" si="4"/>
        <v>0</v>
      </c>
      <c r="P21" s="43">
        <f>SUM(D21:O21)</f>
        <v>0</v>
      </c>
      <c r="Q21" s="30"/>
    </row>
    <row r="22" spans="1:17" ht="22.9" customHeight="1" x14ac:dyDescent="0.4">
      <c r="A22" s="44" t="s">
        <v>25</v>
      </c>
      <c r="B22" s="73" t="s">
        <v>56</v>
      </c>
      <c r="C22" s="73"/>
      <c r="D22" s="45" t="str">
        <f>IFERROR(D20/D19,"")</f>
        <v/>
      </c>
      <c r="E22" s="45" t="str">
        <f t="shared" ref="E22:P22" si="5">IFERROR(E20/E19,"")</f>
        <v/>
      </c>
      <c r="F22" s="45" t="str">
        <f t="shared" si="5"/>
        <v/>
      </c>
      <c r="G22" s="45" t="str">
        <f t="shared" si="5"/>
        <v/>
      </c>
      <c r="H22" s="45" t="str">
        <f t="shared" si="5"/>
        <v/>
      </c>
      <c r="I22" s="45" t="str">
        <f t="shared" si="5"/>
        <v/>
      </c>
      <c r="J22" s="45" t="str">
        <f t="shared" si="5"/>
        <v/>
      </c>
      <c r="K22" s="45" t="str">
        <f t="shared" si="5"/>
        <v/>
      </c>
      <c r="L22" s="45" t="str">
        <f t="shared" si="5"/>
        <v/>
      </c>
      <c r="M22" s="45" t="str">
        <f t="shared" si="5"/>
        <v/>
      </c>
      <c r="N22" s="45" t="str">
        <f t="shared" si="5"/>
        <v/>
      </c>
      <c r="O22" s="45" t="str">
        <f t="shared" si="5"/>
        <v/>
      </c>
      <c r="P22" s="45" t="str">
        <f t="shared" si="5"/>
        <v/>
      </c>
      <c r="Q22" s="30"/>
    </row>
    <row r="23" spans="1:17" ht="22.9" customHeight="1" x14ac:dyDescent="0.4">
      <c r="A23" s="44"/>
      <c r="B23" s="46"/>
      <c r="C23" s="47"/>
      <c r="D23" s="48"/>
      <c r="E23" s="48"/>
      <c r="F23" s="48"/>
      <c r="G23" s="48"/>
      <c r="H23" s="48"/>
      <c r="I23" s="48"/>
      <c r="J23" s="48"/>
      <c r="K23" s="49"/>
      <c r="L23" s="49"/>
      <c r="M23" s="49"/>
      <c r="N23" s="49"/>
      <c r="O23" s="49"/>
      <c r="P23" s="49"/>
      <c r="Q23" s="30"/>
    </row>
    <row r="24" spans="1:17" ht="22.9" customHeight="1" x14ac:dyDescent="0.2">
      <c r="A24" s="50"/>
      <c r="B24" s="51"/>
      <c r="C24" s="51"/>
      <c r="D24" s="52"/>
      <c r="E24" s="51"/>
      <c r="F24" s="47"/>
      <c r="G24" s="47"/>
      <c r="H24" s="47"/>
      <c r="I24" s="47"/>
      <c r="J24" s="47"/>
      <c r="K24" s="53"/>
      <c r="L24" s="53"/>
      <c r="M24" s="53"/>
      <c r="N24" s="53"/>
      <c r="O24" s="53"/>
      <c r="P24" s="53"/>
      <c r="Q24" s="30"/>
    </row>
    <row r="25" spans="1:17" ht="22.9" customHeight="1" x14ac:dyDescent="0.2">
      <c r="A25" s="54"/>
      <c r="B25" s="51"/>
      <c r="C25" s="51"/>
      <c r="D25" s="52"/>
      <c r="E25" s="51"/>
      <c r="F25" s="47"/>
      <c r="G25" s="47"/>
      <c r="H25" s="47"/>
      <c r="I25" s="47"/>
      <c r="J25" s="47"/>
      <c r="K25" s="53"/>
      <c r="L25" s="53"/>
      <c r="M25" s="53"/>
      <c r="N25" s="53"/>
      <c r="O25" s="53"/>
      <c r="P25" s="53"/>
      <c r="Q25" s="30"/>
    </row>
    <row r="26" spans="1:17" s="53" customFormat="1" ht="22.9" customHeight="1" x14ac:dyDescent="0.4">
      <c r="A26" s="54"/>
      <c r="B26" s="47"/>
      <c r="C26" s="47"/>
      <c r="D26" s="47"/>
      <c r="E26" s="47"/>
      <c r="F26" s="47"/>
      <c r="G26" s="47"/>
      <c r="H26" s="47"/>
      <c r="I26" s="47"/>
      <c r="J26" s="47"/>
      <c r="Q26" s="49"/>
    </row>
    <row r="27" spans="1:17" s="53" customFormat="1" ht="22.9" customHeight="1" x14ac:dyDescent="0.4">
      <c r="A27" s="54"/>
      <c r="B27" s="47"/>
      <c r="C27" s="47"/>
      <c r="D27" s="47"/>
      <c r="E27" s="47"/>
      <c r="F27" s="47"/>
      <c r="G27" s="47"/>
      <c r="H27" s="47"/>
      <c r="I27" s="47"/>
      <c r="J27" s="47"/>
      <c r="Q27" s="49"/>
    </row>
    <row r="28" spans="1:17" s="53" customFormat="1" ht="22.9" customHeight="1" x14ac:dyDescent="0.4">
      <c r="A28" s="55"/>
      <c r="B28" s="56"/>
      <c r="C28" s="56"/>
      <c r="D28" s="56"/>
      <c r="E28" s="56"/>
      <c r="F28" s="56"/>
      <c r="G28" s="56"/>
      <c r="H28" s="56"/>
      <c r="I28" s="56"/>
      <c r="J28" s="56"/>
      <c r="K28" s="6"/>
      <c r="L28" s="6"/>
      <c r="M28" s="6"/>
      <c r="N28" s="6"/>
      <c r="O28" s="6"/>
      <c r="P28" s="6"/>
      <c r="Q28" s="55"/>
    </row>
    <row r="29" spans="1:17" s="53" customFormat="1" ht="22.9" customHeight="1" x14ac:dyDescent="0.4">
      <c r="A29" s="54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49"/>
    </row>
    <row r="30" spans="1:17" s="53" customFormat="1" ht="22.9" customHeight="1" x14ac:dyDescent="0.4">
      <c r="A30" s="57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49"/>
    </row>
    <row r="31" spans="1:17" s="53" customFormat="1" ht="22.9" customHeight="1" x14ac:dyDescent="0.4">
      <c r="A31" s="58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49"/>
    </row>
    <row r="32" spans="1:17" s="53" customFormat="1" ht="22.9" customHeight="1" x14ac:dyDescent="0.4">
      <c r="A32" s="58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s="53" customFormat="1" ht="22.9" customHeight="1" x14ac:dyDescent="0.4">
      <c r="A33" s="58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s="53" customFormat="1" ht="22.9" customHeight="1" x14ac:dyDescent="0.4">
      <c r="A34" s="58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s="53" customFormat="1" ht="22.9" customHeight="1" x14ac:dyDescent="0.4">
      <c r="A35" s="58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22.9" customHeight="1" x14ac:dyDescent="0.4">
      <c r="A36" s="59"/>
    </row>
  </sheetData>
  <sheetProtection algorithmName="SHA-512" hashValue="ChGGzE28j4TC5yWicB0d3C77Jx+rUu52FFS2+ECvV5qzUjqlAROBKCkf1En7pXUIMdC5mx8VdUJCw5xyTcFTZQ==" saltValue="RaTJHCxLAB6aNVanog7P+g==" spinCount="100000" sheet="1" objects="1" scenarios="1"/>
  <mergeCells count="19">
    <mergeCell ref="B22:C22"/>
    <mergeCell ref="B21:C21"/>
    <mergeCell ref="B17:C17"/>
    <mergeCell ref="B18:C18"/>
    <mergeCell ref="B19:C19"/>
    <mergeCell ref="B20:C20"/>
    <mergeCell ref="B1:P1"/>
    <mergeCell ref="B5:C5"/>
    <mergeCell ref="D4:H4"/>
    <mergeCell ref="D5:H5"/>
    <mergeCell ref="B16:C16"/>
    <mergeCell ref="B9:C9"/>
    <mergeCell ref="B10:C10"/>
    <mergeCell ref="B11:C11"/>
    <mergeCell ref="B8:C8"/>
    <mergeCell ref="B4:C4"/>
    <mergeCell ref="B6:C6"/>
    <mergeCell ref="D6:E6"/>
    <mergeCell ref="B7:C7"/>
  </mergeCells>
  <phoneticPr fontId="1"/>
  <conditionalFormatting sqref="P13:P14">
    <cfRule type="cellIs" dxfId="3" priority="1" operator="equal">
      <formula>"申請可能"</formula>
    </cfRule>
    <cfRule type="cellIs" dxfId="2" priority="2" operator="equal">
      <formula>"申請不可"</formula>
    </cfRule>
  </conditionalFormatting>
  <dataValidations count="1">
    <dataValidation type="custom" allowBlank="1" showInputMessage="1" showErrorMessage="1" sqref="D6:E6">
      <formula1>D6*100=INT(D6*100)</formula1>
    </dataValidation>
  </dataValidations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R36"/>
  <sheetViews>
    <sheetView topLeftCell="B1" zoomScale="85" zoomScaleNormal="85" workbookViewId="0">
      <selection activeCell="D16" sqref="D16"/>
    </sheetView>
  </sheetViews>
  <sheetFormatPr defaultRowHeight="18.75" x14ac:dyDescent="0.4"/>
  <cols>
    <col min="1" max="1" width="3.625" style="4" hidden="1" customWidth="1"/>
    <col min="2" max="2" width="19.5" style="6" customWidth="1"/>
    <col min="3" max="3" width="15.25" style="6" customWidth="1"/>
    <col min="4" max="16" width="11.625" style="6" customWidth="1"/>
    <col min="17" max="17" width="5.25" style="6" hidden="1" customWidth="1"/>
    <col min="18" max="18" width="9" style="6" hidden="1" customWidth="1"/>
    <col min="19" max="19" width="0" style="6" hidden="1" customWidth="1"/>
    <col min="20" max="16384" width="9" style="6"/>
  </cols>
  <sheetData>
    <row r="1" spans="1:18" ht="57.75" customHeight="1" x14ac:dyDescent="0.4">
      <c r="B1" s="62" t="s">
        <v>54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5"/>
    </row>
    <row r="2" spans="1:18" ht="24" x14ac:dyDescent="0.4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8" ht="21.6" customHeight="1" x14ac:dyDescent="0.4">
      <c r="B3" s="5"/>
      <c r="C3" s="5"/>
      <c r="D3" s="5"/>
      <c r="E3" s="5"/>
      <c r="F3" s="5"/>
      <c r="G3" s="5"/>
      <c r="H3" s="5"/>
      <c r="I3" s="5"/>
      <c r="J3" s="5"/>
      <c r="K3" s="5"/>
      <c r="L3" s="7"/>
      <c r="M3" s="60" t="s">
        <v>49</v>
      </c>
      <c r="N3" s="8"/>
      <c r="O3" s="8"/>
      <c r="P3" s="9"/>
      <c r="Q3" s="5"/>
    </row>
    <row r="4" spans="1:18" ht="22.9" customHeight="1" x14ac:dyDescent="0.4">
      <c r="A4" s="10"/>
      <c r="B4" s="63" t="s">
        <v>51</v>
      </c>
      <c r="C4" s="63"/>
      <c r="D4" s="64" t="s">
        <v>52</v>
      </c>
      <c r="E4" s="64"/>
      <c r="F4" s="64"/>
      <c r="G4" s="64"/>
      <c r="H4" s="64"/>
      <c r="I4" s="11"/>
      <c r="J4" s="11"/>
      <c r="K4" s="11"/>
      <c r="L4" s="11"/>
      <c r="M4" s="11"/>
      <c r="N4" s="11"/>
      <c r="O4" s="11"/>
      <c r="P4" s="11"/>
      <c r="Q4" s="5"/>
    </row>
    <row r="5" spans="1:18" ht="22.9" customHeight="1" x14ac:dyDescent="0.4">
      <c r="A5" s="10"/>
      <c r="B5" s="63" t="s">
        <v>50</v>
      </c>
      <c r="C5" s="63"/>
      <c r="D5" s="65" t="s">
        <v>53</v>
      </c>
      <c r="E5" s="65"/>
      <c r="F5" s="65"/>
      <c r="G5" s="65"/>
      <c r="H5" s="65"/>
      <c r="I5" s="11"/>
      <c r="J5" s="11"/>
      <c r="K5" s="11"/>
      <c r="L5" s="11"/>
      <c r="M5" s="11"/>
      <c r="N5" s="11"/>
      <c r="O5" s="11"/>
      <c r="P5" s="11"/>
      <c r="Q5" s="5"/>
    </row>
    <row r="6" spans="1:18" ht="22.9" customHeight="1" x14ac:dyDescent="0.4">
      <c r="A6" s="10"/>
      <c r="B6" s="71" t="s">
        <v>26</v>
      </c>
      <c r="C6" s="71"/>
      <c r="D6" s="72">
        <v>4.5</v>
      </c>
      <c r="E6" s="72"/>
      <c r="F6" s="12" t="s">
        <v>43</v>
      </c>
      <c r="G6" s="12"/>
      <c r="H6" s="12"/>
      <c r="I6" s="12"/>
      <c r="J6" s="12"/>
      <c r="K6" s="12"/>
      <c r="L6" s="12"/>
      <c r="M6" s="12"/>
      <c r="N6" s="12"/>
      <c r="O6" s="12"/>
      <c r="P6" s="13"/>
    </row>
    <row r="7" spans="1:18" ht="22.9" customHeight="1" x14ac:dyDescent="0.4">
      <c r="A7" s="10"/>
      <c r="B7" s="66" t="s">
        <v>44</v>
      </c>
      <c r="C7" s="67"/>
      <c r="D7" s="14" t="s">
        <v>1</v>
      </c>
      <c r="E7" s="14" t="s">
        <v>2</v>
      </c>
      <c r="F7" s="14" t="s">
        <v>3</v>
      </c>
      <c r="G7" s="14" t="s">
        <v>4</v>
      </c>
      <c r="H7" s="14" t="s">
        <v>5</v>
      </c>
      <c r="I7" s="14" t="s">
        <v>6</v>
      </c>
      <c r="J7" s="14" t="s">
        <v>7</v>
      </c>
      <c r="K7" s="14" t="s">
        <v>8</v>
      </c>
      <c r="L7" s="14" t="s">
        <v>9</v>
      </c>
      <c r="M7" s="14" t="s">
        <v>10</v>
      </c>
      <c r="N7" s="14" t="s">
        <v>11</v>
      </c>
      <c r="O7" s="14" t="s">
        <v>12</v>
      </c>
      <c r="P7" s="15" t="s">
        <v>13</v>
      </c>
      <c r="Q7" s="16"/>
    </row>
    <row r="8" spans="1:18" ht="49.5" customHeight="1" x14ac:dyDescent="0.4">
      <c r="A8" s="17" t="s">
        <v>14</v>
      </c>
      <c r="B8" s="70" t="s">
        <v>58</v>
      </c>
      <c r="C8" s="67"/>
      <c r="D8" s="2">
        <v>373.57499999999999</v>
      </c>
      <c r="E8" s="2">
        <v>459.8075</v>
      </c>
      <c r="F8" s="2">
        <v>541.875</v>
      </c>
      <c r="G8" s="2">
        <v>638.98749999999995</v>
      </c>
      <c r="H8" s="2">
        <v>689.05250000000001</v>
      </c>
      <c r="I8" s="2">
        <v>601.79999999999995</v>
      </c>
      <c r="J8" s="2">
        <v>624.495</v>
      </c>
      <c r="K8" s="2">
        <v>657.9</v>
      </c>
      <c r="L8" s="2">
        <v>541.49250000000006</v>
      </c>
      <c r="M8" s="2">
        <v>425.55249999999995</v>
      </c>
      <c r="N8" s="2">
        <v>333.19999999999993</v>
      </c>
      <c r="O8" s="3">
        <v>342.55</v>
      </c>
      <c r="P8" s="18">
        <f>IF(SUM(D8:O8),SUM(D8:O8),"")</f>
        <v>6230.2874999999995</v>
      </c>
      <c r="R8" s="6" t="s">
        <v>27</v>
      </c>
    </row>
    <row r="9" spans="1:18" ht="49.5" customHeight="1" x14ac:dyDescent="0.4">
      <c r="A9" s="19" t="s">
        <v>15</v>
      </c>
      <c r="B9" s="66" t="s">
        <v>55</v>
      </c>
      <c r="C9" s="67"/>
      <c r="D9" s="2">
        <v>200</v>
      </c>
      <c r="E9" s="2">
        <v>230</v>
      </c>
      <c r="F9" s="2">
        <v>250</v>
      </c>
      <c r="G9" s="2">
        <v>350</v>
      </c>
      <c r="H9" s="2">
        <v>350</v>
      </c>
      <c r="I9" s="2">
        <v>320</v>
      </c>
      <c r="J9" s="2">
        <v>300</v>
      </c>
      <c r="K9" s="2">
        <v>250</v>
      </c>
      <c r="L9" s="2">
        <v>250</v>
      </c>
      <c r="M9" s="2">
        <v>280</v>
      </c>
      <c r="N9" s="2">
        <v>280</v>
      </c>
      <c r="O9" s="3">
        <v>200</v>
      </c>
      <c r="P9" s="18">
        <f>IF(SUM(D9:O9),SUM(D9:O9),"")</f>
        <v>3260</v>
      </c>
      <c r="Q9" s="20"/>
      <c r="R9" s="6">
        <v>0.85</v>
      </c>
    </row>
    <row r="10" spans="1:18" ht="49.5" customHeight="1" x14ac:dyDescent="0.4">
      <c r="A10" s="19" t="s">
        <v>16</v>
      </c>
      <c r="B10" s="66" t="s">
        <v>59</v>
      </c>
      <c r="C10" s="67"/>
      <c r="D10" s="21">
        <f>IF(D8-D9,D8-D9,"")</f>
        <v>173.57499999999999</v>
      </c>
      <c r="E10" s="21">
        <f t="shared" ref="E10:O10" si="0">IF(E8-E9,E8-E9,"")</f>
        <v>229.8075</v>
      </c>
      <c r="F10" s="21">
        <f t="shared" si="0"/>
        <v>291.875</v>
      </c>
      <c r="G10" s="21">
        <f t="shared" si="0"/>
        <v>288.98749999999995</v>
      </c>
      <c r="H10" s="21">
        <f t="shared" si="0"/>
        <v>339.05250000000001</v>
      </c>
      <c r="I10" s="21">
        <f t="shared" si="0"/>
        <v>281.79999999999995</v>
      </c>
      <c r="J10" s="21">
        <f t="shared" si="0"/>
        <v>324.495</v>
      </c>
      <c r="K10" s="21">
        <f t="shared" si="0"/>
        <v>407.9</v>
      </c>
      <c r="L10" s="21">
        <f t="shared" si="0"/>
        <v>291.49250000000006</v>
      </c>
      <c r="M10" s="21">
        <f t="shared" si="0"/>
        <v>145.55249999999995</v>
      </c>
      <c r="N10" s="21">
        <f t="shared" si="0"/>
        <v>53.199999999999932</v>
      </c>
      <c r="O10" s="21">
        <f t="shared" si="0"/>
        <v>142.55000000000001</v>
      </c>
      <c r="P10" s="18">
        <f>IF(SUM(D10:O10),SUM(D10:O10),"")</f>
        <v>2970.2874999999995</v>
      </c>
      <c r="Q10" s="22"/>
    </row>
    <row r="11" spans="1:18" ht="49.5" customHeight="1" x14ac:dyDescent="0.4">
      <c r="A11" s="19" t="s">
        <v>17</v>
      </c>
      <c r="B11" s="68" t="s">
        <v>46</v>
      </c>
      <c r="C11" s="69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23">
        <f t="shared" ref="P11" si="1">IFERROR(P9/P8,"")</f>
        <v>0.52325033154569511</v>
      </c>
      <c r="Q11" s="24"/>
    </row>
    <row r="12" spans="1:18" ht="12.75" customHeight="1" thickBot="1" x14ac:dyDescent="0.45">
      <c r="A12" s="19"/>
      <c r="B12" s="25"/>
      <c r="C12" s="25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7"/>
      <c r="Q12" s="24"/>
    </row>
    <row r="13" spans="1:18" ht="56.25" customHeight="1" thickBot="1" x14ac:dyDescent="0.45">
      <c r="A13" s="19" t="s">
        <v>18</v>
      </c>
      <c r="B13" s="28"/>
      <c r="C13" s="29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1" t="str">
        <f>IF($P$11&gt;=0.3,"申請可能","申請不可")</f>
        <v>申請可能</v>
      </c>
      <c r="Q13" s="30"/>
    </row>
    <row r="14" spans="1:18" ht="24" x14ac:dyDescent="0.4">
      <c r="A14" s="19"/>
      <c r="B14" s="28"/>
      <c r="C14" s="29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2"/>
      <c r="Q14" s="30"/>
    </row>
    <row r="15" spans="1:18" ht="30" x14ac:dyDescent="0.4">
      <c r="A15" s="19"/>
      <c r="B15" s="33" t="s">
        <v>47</v>
      </c>
      <c r="C15" s="12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5"/>
      <c r="Q15" s="30"/>
    </row>
    <row r="16" spans="1:18" ht="22.9" customHeight="1" x14ac:dyDescent="0.4">
      <c r="A16" s="19" t="s">
        <v>19</v>
      </c>
      <c r="B16" s="66" t="s">
        <v>44</v>
      </c>
      <c r="C16" s="67"/>
      <c r="D16" s="14" t="s">
        <v>1</v>
      </c>
      <c r="E16" s="14" t="s">
        <v>2</v>
      </c>
      <c r="F16" s="14" t="s">
        <v>3</v>
      </c>
      <c r="G16" s="14" t="s">
        <v>4</v>
      </c>
      <c r="H16" s="14" t="s">
        <v>5</v>
      </c>
      <c r="I16" s="14" t="s">
        <v>6</v>
      </c>
      <c r="J16" s="14" t="s">
        <v>7</v>
      </c>
      <c r="K16" s="14" t="s">
        <v>8</v>
      </c>
      <c r="L16" s="14" t="s">
        <v>9</v>
      </c>
      <c r="M16" s="14" t="s">
        <v>10</v>
      </c>
      <c r="N16" s="14" t="s">
        <v>11</v>
      </c>
      <c r="O16" s="14" t="s">
        <v>12</v>
      </c>
      <c r="P16" s="14" t="s">
        <v>13</v>
      </c>
    </row>
    <row r="17" spans="1:17" ht="22.9" customHeight="1" x14ac:dyDescent="0.4">
      <c r="A17" s="19" t="s">
        <v>20</v>
      </c>
      <c r="B17" s="66" t="s">
        <v>0</v>
      </c>
      <c r="C17" s="67"/>
      <c r="D17" s="36">
        <v>4.8491142857142853</v>
      </c>
      <c r="E17" s="36">
        <v>5.2250761904761918</v>
      </c>
      <c r="F17" s="36">
        <v>4.723352380952381</v>
      </c>
      <c r="G17" s="36">
        <v>4.7379142857142869</v>
      </c>
      <c r="H17" s="36">
        <v>5.1641809523809528</v>
      </c>
      <c r="I17" s="36">
        <v>4.1091047619047627</v>
      </c>
      <c r="J17" s="36">
        <v>3.2327428571428571</v>
      </c>
      <c r="K17" s="36">
        <v>2.7958857142857148</v>
      </c>
      <c r="L17" s="36">
        <v>2.5999619047619058</v>
      </c>
      <c r="M17" s="36">
        <v>2.929590476190477</v>
      </c>
      <c r="N17" s="36">
        <v>3.4948571428571431</v>
      </c>
      <c r="O17" s="36">
        <v>4.2481047619047638</v>
      </c>
      <c r="P17" s="37"/>
    </row>
    <row r="18" spans="1:17" ht="22.9" customHeight="1" x14ac:dyDescent="0.4">
      <c r="A18" s="19" t="s">
        <v>21</v>
      </c>
      <c r="B18" s="66" t="s">
        <v>24</v>
      </c>
      <c r="C18" s="67"/>
      <c r="D18" s="38">
        <v>30</v>
      </c>
      <c r="E18" s="38">
        <v>31</v>
      </c>
      <c r="F18" s="38">
        <v>30</v>
      </c>
      <c r="G18" s="38">
        <v>31</v>
      </c>
      <c r="H18" s="38">
        <v>31</v>
      </c>
      <c r="I18" s="38">
        <v>30</v>
      </c>
      <c r="J18" s="38">
        <v>31</v>
      </c>
      <c r="K18" s="38">
        <v>30</v>
      </c>
      <c r="L18" s="38">
        <v>31</v>
      </c>
      <c r="M18" s="38">
        <v>31</v>
      </c>
      <c r="N18" s="38">
        <v>28</v>
      </c>
      <c r="O18" s="38">
        <v>31</v>
      </c>
      <c r="P18" s="37"/>
      <c r="Q18" s="39"/>
    </row>
    <row r="19" spans="1:17" ht="22.9" customHeight="1" x14ac:dyDescent="0.4">
      <c r="A19" s="19" t="s">
        <v>22</v>
      </c>
      <c r="B19" s="63" t="s">
        <v>45</v>
      </c>
      <c r="C19" s="63"/>
      <c r="D19" s="40">
        <f>IFERROR(D17*D18*$D$6*$R$9,"")</f>
        <v>556.43586428571427</v>
      </c>
      <c r="E19" s="40">
        <f>IFERROR(E17*E18*$D$6*$R$9,"")</f>
        <v>619.56340928571444</v>
      </c>
      <c r="F19" s="40">
        <f t="shared" ref="F19:O19" si="2">IFERROR(F17*F18*$D$6*$R$9,"")</f>
        <v>542.00468571428576</v>
      </c>
      <c r="G19" s="40">
        <f t="shared" si="2"/>
        <v>561.79818642857151</v>
      </c>
      <c r="H19" s="40">
        <f t="shared" si="2"/>
        <v>612.34275642857142</v>
      </c>
      <c r="I19" s="40">
        <f t="shared" si="2"/>
        <v>471.51977142857152</v>
      </c>
      <c r="J19" s="40">
        <f t="shared" si="2"/>
        <v>383.32248428571427</v>
      </c>
      <c r="K19" s="40">
        <f t="shared" si="2"/>
        <v>320.82788571428574</v>
      </c>
      <c r="L19" s="40">
        <f t="shared" si="2"/>
        <v>308.29048285714293</v>
      </c>
      <c r="M19" s="40">
        <f t="shared" si="2"/>
        <v>347.37619071428577</v>
      </c>
      <c r="N19" s="40">
        <f t="shared" si="2"/>
        <v>374.29920000000004</v>
      </c>
      <c r="O19" s="40">
        <f t="shared" si="2"/>
        <v>503.7190221428574</v>
      </c>
      <c r="P19" s="40">
        <f>SUM(D19:O19)</f>
        <v>5601.4999392857153</v>
      </c>
      <c r="Q19" s="41"/>
    </row>
    <row r="20" spans="1:17" ht="22.9" customHeight="1" x14ac:dyDescent="0.4">
      <c r="A20" s="19" t="s">
        <v>23</v>
      </c>
      <c r="B20" s="63" t="s">
        <v>48</v>
      </c>
      <c r="C20" s="63"/>
      <c r="D20" s="42">
        <f>IFERROR(D19*0.3,"")</f>
        <v>166.93075928571429</v>
      </c>
      <c r="E20" s="42">
        <f>IFERROR(E19*0.3,"")</f>
        <v>185.86902278571432</v>
      </c>
      <c r="F20" s="42">
        <f t="shared" ref="F20:O20" si="3">IFERROR(F19*0.3,"")</f>
        <v>162.60140571428573</v>
      </c>
      <c r="G20" s="42">
        <f t="shared" si="3"/>
        <v>168.53945592857144</v>
      </c>
      <c r="H20" s="42">
        <f t="shared" si="3"/>
        <v>183.70282692857143</v>
      </c>
      <c r="I20" s="42">
        <f t="shared" si="3"/>
        <v>141.45593142857146</v>
      </c>
      <c r="J20" s="42">
        <f t="shared" si="3"/>
        <v>114.99674528571428</v>
      </c>
      <c r="K20" s="42">
        <f t="shared" si="3"/>
        <v>96.248365714285725</v>
      </c>
      <c r="L20" s="42">
        <f t="shared" si="3"/>
        <v>92.48714485714288</v>
      </c>
      <c r="M20" s="42">
        <f t="shared" si="3"/>
        <v>104.21285721428573</v>
      </c>
      <c r="N20" s="42">
        <f t="shared" si="3"/>
        <v>112.28976000000002</v>
      </c>
      <c r="O20" s="42">
        <f t="shared" si="3"/>
        <v>151.11570664285722</v>
      </c>
      <c r="P20" s="43">
        <f>SUM(D20:O20)</f>
        <v>1680.4499817857147</v>
      </c>
      <c r="Q20" s="30"/>
    </row>
    <row r="21" spans="1:17" ht="22.9" customHeight="1" x14ac:dyDescent="0.4">
      <c r="A21" s="32"/>
      <c r="B21" s="63" t="s">
        <v>57</v>
      </c>
      <c r="C21" s="63"/>
      <c r="D21" s="42">
        <f>D19-D20</f>
        <v>389.50510499999996</v>
      </c>
      <c r="E21" s="42">
        <f t="shared" ref="E21:O21" si="4">E19-E20</f>
        <v>433.69438650000012</v>
      </c>
      <c r="F21" s="42">
        <f t="shared" si="4"/>
        <v>379.40328</v>
      </c>
      <c r="G21" s="42">
        <f t="shared" si="4"/>
        <v>393.25873050000007</v>
      </c>
      <c r="H21" s="42">
        <f t="shared" si="4"/>
        <v>428.63992949999999</v>
      </c>
      <c r="I21" s="42">
        <f t="shared" si="4"/>
        <v>330.06384000000003</v>
      </c>
      <c r="J21" s="42">
        <f t="shared" si="4"/>
        <v>268.325739</v>
      </c>
      <c r="K21" s="42">
        <f t="shared" si="4"/>
        <v>224.57952</v>
      </c>
      <c r="L21" s="42">
        <f t="shared" si="4"/>
        <v>215.80333800000005</v>
      </c>
      <c r="M21" s="42">
        <f t="shared" si="4"/>
        <v>243.16333350000002</v>
      </c>
      <c r="N21" s="42">
        <f t="shared" si="4"/>
        <v>262.00944000000004</v>
      </c>
      <c r="O21" s="42">
        <f t="shared" si="4"/>
        <v>352.60331550000018</v>
      </c>
      <c r="P21" s="43">
        <f>SUM(D21:O21)</f>
        <v>3921.0499575000008</v>
      </c>
      <c r="Q21" s="30"/>
    </row>
    <row r="22" spans="1:17" ht="22.9" customHeight="1" x14ac:dyDescent="0.4">
      <c r="A22" s="44" t="s">
        <v>25</v>
      </c>
      <c r="B22" s="73" t="s">
        <v>56</v>
      </c>
      <c r="C22" s="73"/>
      <c r="D22" s="45">
        <f>IFERROR(D20/D19,"")</f>
        <v>0.3</v>
      </c>
      <c r="E22" s="45">
        <f t="shared" ref="E22:P22" si="5">IFERROR(E20/E19,"")</f>
        <v>0.3</v>
      </c>
      <c r="F22" s="45">
        <f t="shared" si="5"/>
        <v>0.3</v>
      </c>
      <c r="G22" s="45">
        <f t="shared" si="5"/>
        <v>0.3</v>
      </c>
      <c r="H22" s="45">
        <f t="shared" si="5"/>
        <v>0.3</v>
      </c>
      <c r="I22" s="45">
        <f t="shared" si="5"/>
        <v>0.3</v>
      </c>
      <c r="J22" s="45">
        <f t="shared" si="5"/>
        <v>0.3</v>
      </c>
      <c r="K22" s="45">
        <f t="shared" si="5"/>
        <v>0.3</v>
      </c>
      <c r="L22" s="45">
        <f t="shared" si="5"/>
        <v>0.3</v>
      </c>
      <c r="M22" s="45">
        <f t="shared" si="5"/>
        <v>0.3</v>
      </c>
      <c r="N22" s="45">
        <f t="shared" si="5"/>
        <v>0.3</v>
      </c>
      <c r="O22" s="45">
        <f t="shared" si="5"/>
        <v>0.3</v>
      </c>
      <c r="P22" s="45">
        <f t="shared" si="5"/>
        <v>0.30000000000000004</v>
      </c>
      <c r="Q22" s="30"/>
    </row>
    <row r="23" spans="1:17" ht="22.9" customHeight="1" x14ac:dyDescent="0.4">
      <c r="A23" s="44"/>
      <c r="B23" s="46"/>
      <c r="C23" s="47"/>
      <c r="D23" s="48"/>
      <c r="E23" s="48"/>
      <c r="F23" s="48"/>
      <c r="G23" s="48"/>
      <c r="H23" s="48"/>
      <c r="I23" s="48"/>
      <c r="J23" s="48"/>
      <c r="K23" s="49"/>
      <c r="L23" s="49"/>
      <c r="M23" s="49"/>
      <c r="N23" s="49"/>
      <c r="O23" s="49"/>
      <c r="P23" s="49"/>
      <c r="Q23" s="30"/>
    </row>
    <row r="24" spans="1:17" ht="22.9" customHeight="1" x14ac:dyDescent="0.2">
      <c r="A24" s="50"/>
      <c r="B24" s="51"/>
      <c r="C24" s="51"/>
      <c r="D24" s="52"/>
      <c r="E24" s="51"/>
      <c r="F24" s="47"/>
      <c r="G24" s="47"/>
      <c r="H24" s="47"/>
      <c r="I24" s="47"/>
      <c r="J24" s="47"/>
      <c r="K24" s="53"/>
      <c r="L24" s="53"/>
      <c r="M24" s="53"/>
      <c r="N24" s="53"/>
      <c r="O24" s="53"/>
      <c r="P24" s="53"/>
      <c r="Q24" s="30"/>
    </row>
    <row r="25" spans="1:17" ht="22.9" customHeight="1" x14ac:dyDescent="0.2">
      <c r="A25" s="54"/>
      <c r="B25" s="51"/>
      <c r="C25" s="51"/>
      <c r="D25" s="52"/>
      <c r="E25" s="51"/>
      <c r="F25" s="47"/>
      <c r="G25" s="47"/>
      <c r="H25" s="47"/>
      <c r="I25" s="47"/>
      <c r="J25" s="47"/>
      <c r="K25" s="53"/>
      <c r="L25" s="53"/>
      <c r="M25" s="53"/>
      <c r="N25" s="53"/>
      <c r="O25" s="53"/>
      <c r="P25" s="53"/>
      <c r="Q25" s="30"/>
    </row>
    <row r="26" spans="1:17" s="53" customFormat="1" ht="22.9" customHeight="1" x14ac:dyDescent="0.4">
      <c r="A26" s="54"/>
      <c r="B26" s="47"/>
      <c r="C26" s="47"/>
      <c r="D26" s="47"/>
      <c r="E26" s="47"/>
      <c r="F26" s="47"/>
      <c r="G26" s="47"/>
      <c r="H26" s="47"/>
      <c r="I26" s="47"/>
      <c r="J26" s="47"/>
      <c r="Q26" s="49"/>
    </row>
    <row r="27" spans="1:17" s="53" customFormat="1" ht="22.9" customHeight="1" x14ac:dyDescent="0.4">
      <c r="A27" s="54"/>
      <c r="B27" s="47"/>
      <c r="C27" s="47"/>
      <c r="D27" s="47"/>
      <c r="E27" s="47"/>
      <c r="F27" s="47"/>
      <c r="G27" s="47"/>
      <c r="H27" s="47"/>
      <c r="I27" s="47"/>
      <c r="J27" s="47"/>
      <c r="Q27" s="49"/>
    </row>
    <row r="28" spans="1:17" s="53" customFormat="1" ht="22.9" customHeight="1" x14ac:dyDescent="0.4">
      <c r="A28" s="55"/>
      <c r="B28" s="56"/>
      <c r="C28" s="56"/>
      <c r="D28" s="56"/>
      <c r="E28" s="56"/>
      <c r="F28" s="56"/>
      <c r="G28" s="56"/>
      <c r="H28" s="56"/>
      <c r="I28" s="56"/>
      <c r="J28" s="56"/>
      <c r="K28" s="6"/>
      <c r="L28" s="6"/>
      <c r="M28" s="6"/>
      <c r="N28" s="6"/>
      <c r="O28" s="6"/>
      <c r="P28" s="6"/>
      <c r="Q28" s="55"/>
    </row>
    <row r="29" spans="1:17" s="53" customFormat="1" ht="22.9" customHeight="1" x14ac:dyDescent="0.4">
      <c r="A29" s="54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49"/>
    </row>
    <row r="30" spans="1:17" s="53" customFormat="1" ht="22.9" customHeight="1" x14ac:dyDescent="0.4">
      <c r="A30" s="57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49"/>
    </row>
    <row r="31" spans="1:17" s="53" customFormat="1" ht="22.9" customHeight="1" x14ac:dyDescent="0.4">
      <c r="A31" s="58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49"/>
    </row>
    <row r="32" spans="1:17" s="53" customFormat="1" ht="22.9" customHeight="1" x14ac:dyDescent="0.4">
      <c r="A32" s="58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s="53" customFormat="1" ht="22.9" customHeight="1" x14ac:dyDescent="0.4">
      <c r="A33" s="58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s="53" customFormat="1" ht="22.9" customHeight="1" x14ac:dyDescent="0.4">
      <c r="A34" s="58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s="53" customFormat="1" ht="22.9" customHeight="1" x14ac:dyDescent="0.4">
      <c r="A35" s="58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22.9" customHeight="1" x14ac:dyDescent="0.4">
      <c r="A36" s="59"/>
    </row>
  </sheetData>
  <sheetProtection algorithmName="SHA-512" hashValue="V7QWcKdFa18sb3pZbXuZVmmfThLRBdUzbjk431mo84DgjBjlLktoCcCsGNI8r4KQBB0wpTfRLBHmYAhnMt8ZGQ==" saltValue="w/u3fgOqHvzUui6mXdtW/A==" spinCount="100000" sheet="1" objects="1" scenarios="1"/>
  <mergeCells count="19">
    <mergeCell ref="B6:C6"/>
    <mergeCell ref="D6:E6"/>
    <mergeCell ref="B1:P1"/>
    <mergeCell ref="B4:C4"/>
    <mergeCell ref="D4:H4"/>
    <mergeCell ref="B5:C5"/>
    <mergeCell ref="D5:H5"/>
    <mergeCell ref="B22:C22"/>
    <mergeCell ref="B7:C7"/>
    <mergeCell ref="B8:C8"/>
    <mergeCell ref="B9:C9"/>
    <mergeCell ref="B10:C10"/>
    <mergeCell ref="B11:C11"/>
    <mergeCell ref="B16:C16"/>
    <mergeCell ref="B17:C17"/>
    <mergeCell ref="B18:C18"/>
    <mergeCell ref="B19:C19"/>
    <mergeCell ref="B20:C20"/>
    <mergeCell ref="B21:C21"/>
  </mergeCells>
  <phoneticPr fontId="1"/>
  <conditionalFormatting sqref="P13:P14">
    <cfRule type="cellIs" dxfId="1" priority="1" operator="equal">
      <formula>"申請可能"</formula>
    </cfRule>
    <cfRule type="cellIs" dxfId="0" priority="2" operator="equal">
      <formula>"申請不可"</formula>
    </cfRule>
  </conditionalFormatting>
  <dataValidations count="1">
    <dataValidation type="custom" allowBlank="1" showInputMessage="1" showErrorMessage="1" sqref="D6:E6">
      <formula1>D6*100=INT(D6*100)</formula1>
    </dataValidation>
  </dataValidations>
  <pageMargins left="0.7" right="0.7" top="0.75" bottom="0.75" header="0.3" footer="0.3"/>
  <pageSetup paperSize="9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52"/>
  <sheetViews>
    <sheetView view="pageBreakPreview" zoomScaleNormal="100" zoomScaleSheetLayoutView="100" workbookViewId="0">
      <selection activeCell="B52" sqref="B52"/>
    </sheetView>
  </sheetViews>
  <sheetFormatPr defaultRowHeight="18.75" x14ac:dyDescent="0.4"/>
  <sheetData>
    <row r="1" spans="1:14" x14ac:dyDescent="0.4">
      <c r="B1" t="s">
        <v>28</v>
      </c>
      <c r="C1" t="s">
        <v>29</v>
      </c>
      <c r="D1" t="s">
        <v>30</v>
      </c>
      <c r="E1" t="s">
        <v>31</v>
      </c>
      <c r="F1" t="s">
        <v>32</v>
      </c>
      <c r="G1" t="s">
        <v>33</v>
      </c>
      <c r="H1" t="s">
        <v>34</v>
      </c>
      <c r="I1" t="s">
        <v>35</v>
      </c>
      <c r="J1" t="s">
        <v>36</v>
      </c>
      <c r="K1" t="s">
        <v>37</v>
      </c>
      <c r="L1" t="s">
        <v>38</v>
      </c>
      <c r="M1" t="s">
        <v>39</v>
      </c>
      <c r="N1" t="s">
        <v>40</v>
      </c>
    </row>
    <row r="2" spans="1:14" hidden="1" x14ac:dyDescent="0.4">
      <c r="A2">
        <v>1974</v>
      </c>
      <c r="B2">
        <v>10.7</v>
      </c>
      <c r="C2">
        <v>10.8</v>
      </c>
      <c r="D2">
        <v>13.3</v>
      </c>
      <c r="E2">
        <v>14.9</v>
      </c>
      <c r="F2">
        <v>16.5</v>
      </c>
      <c r="G2">
        <v>15.5</v>
      </c>
      <c r="H2">
        <v>11.5</v>
      </c>
      <c r="I2">
        <v>15.7</v>
      </c>
      <c r="J2">
        <v>10.9</v>
      </c>
      <c r="K2">
        <v>9.6</v>
      </c>
      <c r="L2">
        <v>9.6</v>
      </c>
      <c r="M2">
        <v>7.5</v>
      </c>
      <c r="N2">
        <v>12.2</v>
      </c>
    </row>
    <row r="3" spans="1:14" hidden="1" x14ac:dyDescent="0.4">
      <c r="A3">
        <v>1975</v>
      </c>
      <c r="B3">
        <v>10.199999999999999</v>
      </c>
      <c r="C3">
        <v>12.6</v>
      </c>
      <c r="D3">
        <v>15.9</v>
      </c>
      <c r="E3">
        <v>15</v>
      </c>
      <c r="F3">
        <v>17.3</v>
      </c>
      <c r="G3">
        <v>15.5</v>
      </c>
      <c r="H3">
        <v>17.100000000000001</v>
      </c>
      <c r="I3">
        <v>18.100000000000001</v>
      </c>
      <c r="J3">
        <v>16.5</v>
      </c>
      <c r="K3">
        <v>9</v>
      </c>
      <c r="L3">
        <v>8.5</v>
      </c>
      <c r="M3">
        <v>8.5</v>
      </c>
      <c r="N3">
        <v>13.7</v>
      </c>
    </row>
    <row r="4" spans="1:14" hidden="1" x14ac:dyDescent="0.4">
      <c r="A4">
        <v>1976</v>
      </c>
      <c r="B4">
        <v>11</v>
      </c>
      <c r="C4">
        <v>9.8000000000000007</v>
      </c>
      <c r="D4">
        <v>11.9</v>
      </c>
      <c r="E4">
        <v>11.4</v>
      </c>
      <c r="F4">
        <v>15.8</v>
      </c>
      <c r="G4">
        <v>13.6</v>
      </c>
      <c r="H4">
        <v>17.100000000000001</v>
      </c>
      <c r="I4">
        <v>16</v>
      </c>
      <c r="J4">
        <v>13.8</v>
      </c>
      <c r="K4">
        <v>10.7</v>
      </c>
      <c r="L4">
        <v>9.1</v>
      </c>
      <c r="M4">
        <v>8.5</v>
      </c>
      <c r="N4">
        <v>12.4</v>
      </c>
    </row>
    <row r="5" spans="1:14" hidden="1" x14ac:dyDescent="0.4">
      <c r="A5">
        <v>1977</v>
      </c>
      <c r="B5">
        <v>8.9</v>
      </c>
      <c r="C5">
        <v>13.4</v>
      </c>
      <c r="D5">
        <v>12.3</v>
      </c>
      <c r="E5">
        <v>15.9</v>
      </c>
      <c r="F5">
        <v>18.8</v>
      </c>
      <c r="G5">
        <v>14.3</v>
      </c>
      <c r="H5">
        <v>17.5</v>
      </c>
      <c r="I5">
        <v>13.2</v>
      </c>
      <c r="J5">
        <v>14.3</v>
      </c>
      <c r="K5">
        <v>12.7</v>
      </c>
      <c r="L5">
        <v>9.1999999999999993</v>
      </c>
      <c r="M5">
        <v>8.6999999999999993</v>
      </c>
      <c r="N5">
        <v>13.3</v>
      </c>
    </row>
    <row r="6" spans="1:14" hidden="1" x14ac:dyDescent="0.4">
      <c r="A6">
        <v>1978</v>
      </c>
      <c r="B6">
        <v>9.4</v>
      </c>
      <c r="C6">
        <v>12.2</v>
      </c>
      <c r="D6">
        <v>15.9</v>
      </c>
      <c r="E6">
        <v>15.2</v>
      </c>
      <c r="F6">
        <v>16</v>
      </c>
      <c r="G6">
        <v>16.399999999999999</v>
      </c>
      <c r="H6">
        <v>21.8</v>
      </c>
      <c r="I6">
        <v>19</v>
      </c>
      <c r="J6">
        <v>11.6</v>
      </c>
      <c r="K6">
        <v>11.1</v>
      </c>
      <c r="L6">
        <v>10.4</v>
      </c>
      <c r="M6">
        <v>8.1999999999999993</v>
      </c>
      <c r="N6">
        <v>13.9</v>
      </c>
    </row>
    <row r="7" spans="1:14" hidden="1" x14ac:dyDescent="0.4">
      <c r="A7">
        <v>1979</v>
      </c>
      <c r="B7">
        <v>9.6999999999999993</v>
      </c>
      <c r="C7">
        <v>12.1</v>
      </c>
      <c r="D7">
        <v>13.1</v>
      </c>
      <c r="E7">
        <v>15.1</v>
      </c>
      <c r="F7">
        <v>19.100000000000001</v>
      </c>
      <c r="G7">
        <v>18</v>
      </c>
      <c r="H7">
        <v>14.4</v>
      </c>
      <c r="I7">
        <v>16.600000000000001</v>
      </c>
      <c r="J7">
        <v>12.8</v>
      </c>
      <c r="K7">
        <v>11.8</v>
      </c>
      <c r="L7">
        <v>8.1999999999999993</v>
      </c>
      <c r="M7">
        <v>8.1999999999999993</v>
      </c>
      <c r="N7">
        <v>13.3</v>
      </c>
    </row>
    <row r="8" spans="1:14" hidden="1" x14ac:dyDescent="0.4">
      <c r="A8">
        <v>1980</v>
      </c>
      <c r="B8">
        <v>9.6</v>
      </c>
      <c r="C8">
        <v>13.9</v>
      </c>
      <c r="D8">
        <v>12.9</v>
      </c>
      <c r="E8">
        <v>14.7</v>
      </c>
      <c r="F8">
        <v>18.399999999999999</v>
      </c>
      <c r="G8">
        <v>15.4</v>
      </c>
      <c r="H8">
        <v>15.2</v>
      </c>
      <c r="I8">
        <v>14.1</v>
      </c>
      <c r="J8">
        <v>13.4</v>
      </c>
      <c r="K8">
        <v>11.6</v>
      </c>
      <c r="L8">
        <v>9.5</v>
      </c>
      <c r="M8">
        <v>9.8000000000000007</v>
      </c>
      <c r="N8">
        <v>13.2</v>
      </c>
    </row>
    <row r="9" spans="1:14" hidden="1" x14ac:dyDescent="0.4">
      <c r="A9">
        <v>1981</v>
      </c>
      <c r="B9">
        <v>11.8</v>
      </c>
      <c r="C9">
        <v>10.9</v>
      </c>
      <c r="D9">
        <v>14</v>
      </c>
      <c r="E9">
        <v>17.100000000000001</v>
      </c>
      <c r="F9">
        <v>18.399999999999999</v>
      </c>
      <c r="G9">
        <v>13.8</v>
      </c>
      <c r="H9">
        <v>17.600000000000001</v>
      </c>
      <c r="I9">
        <v>17.7</v>
      </c>
      <c r="J9">
        <v>13.3</v>
      </c>
      <c r="K9">
        <v>11.8</v>
      </c>
      <c r="L9">
        <v>8.5</v>
      </c>
      <c r="M9">
        <v>9</v>
      </c>
      <c r="N9">
        <v>13.7</v>
      </c>
    </row>
    <row r="10" spans="1:14" hidden="1" x14ac:dyDescent="0.4">
      <c r="A10">
        <v>1982</v>
      </c>
      <c r="B10">
        <v>10.4</v>
      </c>
      <c r="C10">
        <v>11.7</v>
      </c>
      <c r="D10">
        <v>14.7</v>
      </c>
      <c r="E10">
        <v>16.8</v>
      </c>
      <c r="F10">
        <v>19.7</v>
      </c>
      <c r="G10">
        <v>16.8</v>
      </c>
      <c r="H10">
        <v>13.8</v>
      </c>
      <c r="I10">
        <v>15.9</v>
      </c>
      <c r="J10">
        <v>12.2</v>
      </c>
      <c r="K10">
        <v>11.2</v>
      </c>
      <c r="L10">
        <v>8.1</v>
      </c>
      <c r="M10">
        <v>8.3000000000000007</v>
      </c>
      <c r="N10">
        <v>13.3</v>
      </c>
    </row>
    <row r="11" spans="1:14" hidden="1" x14ac:dyDescent="0.4">
      <c r="A11">
        <v>1983</v>
      </c>
      <c r="B11">
        <v>10.1</v>
      </c>
      <c r="C11">
        <v>13.3</v>
      </c>
      <c r="D11">
        <v>12.9</v>
      </c>
      <c r="E11">
        <v>14.3</v>
      </c>
      <c r="F11">
        <v>20.6</v>
      </c>
      <c r="G11">
        <v>17.899999999999999</v>
      </c>
      <c r="H11">
        <v>15.9</v>
      </c>
      <c r="I11">
        <v>16.8</v>
      </c>
      <c r="J11">
        <v>12.3</v>
      </c>
      <c r="K11">
        <v>11.5</v>
      </c>
      <c r="L11">
        <v>10.7</v>
      </c>
      <c r="M11">
        <v>9.6999999999999993</v>
      </c>
      <c r="N11">
        <v>13.8</v>
      </c>
    </row>
    <row r="12" spans="1:14" hidden="1" x14ac:dyDescent="0.4">
      <c r="A12">
        <v>1984</v>
      </c>
      <c r="B12">
        <v>10.3</v>
      </c>
      <c r="C12">
        <v>11.3</v>
      </c>
      <c r="D12">
        <v>14.8</v>
      </c>
      <c r="E12">
        <v>14.3</v>
      </c>
      <c r="F12">
        <v>18.2</v>
      </c>
      <c r="G12">
        <v>13.1</v>
      </c>
      <c r="H12">
        <v>19.7</v>
      </c>
      <c r="I12">
        <v>17.8</v>
      </c>
      <c r="J12">
        <v>14.2</v>
      </c>
      <c r="K12">
        <v>10.4</v>
      </c>
      <c r="L12">
        <v>8.6999999999999993</v>
      </c>
      <c r="M12">
        <v>8.1</v>
      </c>
      <c r="N12">
        <v>13.4</v>
      </c>
    </row>
    <row r="13" spans="1:14" hidden="1" x14ac:dyDescent="0.4">
      <c r="A13">
        <v>1985</v>
      </c>
      <c r="B13">
        <v>10.3</v>
      </c>
      <c r="C13">
        <v>11.4</v>
      </c>
      <c r="D13">
        <v>9.6999999999999993</v>
      </c>
      <c r="E13">
        <v>16.5</v>
      </c>
      <c r="F13">
        <v>15.9</v>
      </c>
      <c r="G13">
        <v>12.3</v>
      </c>
      <c r="H13">
        <v>19.5</v>
      </c>
      <c r="I13">
        <v>18.600000000000001</v>
      </c>
      <c r="J13">
        <v>12.1</v>
      </c>
      <c r="K13">
        <v>10.7</v>
      </c>
      <c r="L13">
        <v>9.4</v>
      </c>
      <c r="M13">
        <v>8.5</v>
      </c>
      <c r="N13">
        <v>12.9</v>
      </c>
    </row>
    <row r="14" spans="1:14" hidden="1" x14ac:dyDescent="0.4">
      <c r="A14">
        <v>1986</v>
      </c>
      <c r="B14">
        <v>9.6999999999999993</v>
      </c>
      <c r="C14">
        <v>12.3</v>
      </c>
      <c r="D14">
        <v>12.2</v>
      </c>
      <c r="E14">
        <v>15.1</v>
      </c>
      <c r="F14">
        <v>16.100000000000001</v>
      </c>
      <c r="G14">
        <v>15.9</v>
      </c>
      <c r="H14">
        <v>14.1</v>
      </c>
      <c r="I14">
        <v>18.2</v>
      </c>
      <c r="J14">
        <v>13.1</v>
      </c>
      <c r="K14">
        <v>11.9</v>
      </c>
      <c r="L14">
        <v>8.3000000000000007</v>
      </c>
      <c r="M14">
        <v>7.7</v>
      </c>
      <c r="N14">
        <v>12.9</v>
      </c>
    </row>
    <row r="15" spans="1:14" hidden="1" x14ac:dyDescent="0.4">
      <c r="A15">
        <v>1987</v>
      </c>
      <c r="B15">
        <v>9.3000000000000007</v>
      </c>
      <c r="C15">
        <v>11.2</v>
      </c>
      <c r="D15">
        <v>12.6</v>
      </c>
      <c r="E15">
        <v>16.399999999999999</v>
      </c>
      <c r="F15">
        <v>14.8</v>
      </c>
      <c r="G15">
        <v>17.8</v>
      </c>
      <c r="H15">
        <v>16.5</v>
      </c>
      <c r="I15">
        <v>16.3</v>
      </c>
      <c r="J15">
        <v>12.2</v>
      </c>
      <c r="K15">
        <v>10.8</v>
      </c>
      <c r="L15">
        <v>7.7</v>
      </c>
      <c r="M15">
        <v>7.7</v>
      </c>
      <c r="N15">
        <v>12.8</v>
      </c>
    </row>
    <row r="16" spans="1:14" hidden="1" x14ac:dyDescent="0.4">
      <c r="A16">
        <v>1988</v>
      </c>
      <c r="B16">
        <v>8.8000000000000007</v>
      </c>
      <c r="C16">
        <v>11.4</v>
      </c>
      <c r="D16">
        <v>12</v>
      </c>
      <c r="E16">
        <v>15</v>
      </c>
      <c r="F16">
        <v>16.3</v>
      </c>
      <c r="G16">
        <v>14.5</v>
      </c>
      <c r="H16">
        <v>11.6</v>
      </c>
      <c r="I16">
        <v>14.3</v>
      </c>
      <c r="J16">
        <v>9.5</v>
      </c>
      <c r="K16">
        <v>10.5</v>
      </c>
      <c r="L16">
        <v>11.4</v>
      </c>
      <c r="M16">
        <v>9.9</v>
      </c>
      <c r="N16">
        <v>12.1</v>
      </c>
    </row>
    <row r="17" spans="1:14" hidden="1" x14ac:dyDescent="0.4">
      <c r="A17">
        <v>1989</v>
      </c>
      <c r="B17">
        <v>8.5</v>
      </c>
      <c r="C17">
        <v>9.6999999999999993</v>
      </c>
      <c r="D17">
        <v>14.2</v>
      </c>
      <c r="E17">
        <v>17.600000000000001</v>
      </c>
      <c r="F17">
        <v>15.8</v>
      </c>
      <c r="G17">
        <v>16.100000000000001</v>
      </c>
      <c r="H17">
        <v>16</v>
      </c>
      <c r="I17">
        <v>19.600000000000001</v>
      </c>
      <c r="J17">
        <v>14.2</v>
      </c>
      <c r="K17">
        <v>11.5</v>
      </c>
      <c r="L17">
        <v>9.1999999999999993</v>
      </c>
      <c r="M17">
        <v>8.4</v>
      </c>
      <c r="N17">
        <v>13.4</v>
      </c>
    </row>
    <row r="18" spans="1:14" hidden="1" x14ac:dyDescent="0.4">
      <c r="A18">
        <v>1990</v>
      </c>
      <c r="B18">
        <v>9.3000000000000007</v>
      </c>
      <c r="C18">
        <v>7.5</v>
      </c>
      <c r="D18">
        <v>13.8</v>
      </c>
      <c r="E18">
        <v>17.600000000000001</v>
      </c>
      <c r="F18">
        <v>18</v>
      </c>
      <c r="G18">
        <v>15.6</v>
      </c>
      <c r="H18">
        <v>15.4</v>
      </c>
      <c r="I18">
        <v>19.3</v>
      </c>
      <c r="J18">
        <v>14.2</v>
      </c>
      <c r="K18">
        <v>12</v>
      </c>
      <c r="L18">
        <v>9.6999999999999993</v>
      </c>
      <c r="M18">
        <v>9.8000000000000007</v>
      </c>
      <c r="N18">
        <v>13.5</v>
      </c>
    </row>
    <row r="19" spans="1:14" hidden="1" x14ac:dyDescent="0.4">
      <c r="A19">
        <v>1991</v>
      </c>
      <c r="B19">
        <v>10</v>
      </c>
      <c r="C19">
        <v>13.2</v>
      </c>
      <c r="D19">
        <v>10.199999999999999</v>
      </c>
      <c r="E19">
        <v>16.2</v>
      </c>
      <c r="F19">
        <v>18.399999999999999</v>
      </c>
      <c r="G19">
        <v>16.600000000000001</v>
      </c>
      <c r="H19">
        <v>17.600000000000001</v>
      </c>
      <c r="I19">
        <v>16.7</v>
      </c>
      <c r="J19">
        <v>12.4</v>
      </c>
      <c r="K19">
        <v>8.6999999999999993</v>
      </c>
      <c r="L19">
        <v>9.5</v>
      </c>
      <c r="M19">
        <v>7.8</v>
      </c>
      <c r="N19">
        <v>13.1</v>
      </c>
    </row>
    <row r="20" spans="1:14" hidden="1" x14ac:dyDescent="0.4">
      <c r="A20">
        <v>1992</v>
      </c>
      <c r="B20">
        <v>9.4</v>
      </c>
      <c r="C20">
        <v>13.1</v>
      </c>
      <c r="D20">
        <v>10</v>
      </c>
      <c r="E20">
        <v>17.600000000000001</v>
      </c>
      <c r="F20">
        <v>17.5</v>
      </c>
      <c r="G20">
        <v>16</v>
      </c>
      <c r="H20">
        <v>17.5</v>
      </c>
      <c r="I20">
        <v>17.100000000000001</v>
      </c>
      <c r="J20">
        <v>15.1</v>
      </c>
      <c r="K20">
        <v>10.4</v>
      </c>
      <c r="L20">
        <v>9.1999999999999993</v>
      </c>
      <c r="M20">
        <v>8.9</v>
      </c>
      <c r="N20">
        <v>13.5</v>
      </c>
    </row>
    <row r="21" spans="1:14" hidden="1" x14ac:dyDescent="0.4">
      <c r="A21">
        <v>1993</v>
      </c>
      <c r="B21">
        <v>8.1</v>
      </c>
      <c r="C21">
        <v>14.1</v>
      </c>
      <c r="D21">
        <v>14.3</v>
      </c>
      <c r="E21">
        <v>17.399999999999999</v>
      </c>
      <c r="F21">
        <v>17.100000000000001</v>
      </c>
      <c r="G21">
        <v>14.8</v>
      </c>
      <c r="H21">
        <v>13</v>
      </c>
      <c r="I21">
        <v>16.100000000000001</v>
      </c>
      <c r="J21">
        <v>11.9</v>
      </c>
      <c r="K21">
        <v>11.3</v>
      </c>
      <c r="L21">
        <v>9.1999999999999993</v>
      </c>
      <c r="M21">
        <v>8.5</v>
      </c>
      <c r="N21">
        <v>13</v>
      </c>
    </row>
    <row r="22" spans="1:14" hidden="1" x14ac:dyDescent="0.4">
      <c r="A22">
        <v>1994</v>
      </c>
      <c r="B22">
        <v>10</v>
      </c>
      <c r="C22">
        <v>13</v>
      </c>
      <c r="D22">
        <v>14.7</v>
      </c>
      <c r="E22">
        <v>17.3</v>
      </c>
      <c r="F22">
        <v>18.399999999999999</v>
      </c>
      <c r="G22">
        <v>15.7</v>
      </c>
      <c r="H22">
        <v>19.2</v>
      </c>
      <c r="I22">
        <v>19</v>
      </c>
      <c r="J22">
        <v>13.3</v>
      </c>
      <c r="K22">
        <v>10.4</v>
      </c>
      <c r="L22">
        <v>9.3000000000000007</v>
      </c>
      <c r="M22">
        <v>7.6</v>
      </c>
      <c r="N22">
        <v>14</v>
      </c>
    </row>
    <row r="23" spans="1:14" hidden="1" x14ac:dyDescent="0.4">
      <c r="A23">
        <v>1995</v>
      </c>
      <c r="B23">
        <v>10.3</v>
      </c>
      <c r="C23">
        <v>12.4</v>
      </c>
      <c r="D23">
        <v>12.6</v>
      </c>
      <c r="E23">
        <v>16.2</v>
      </c>
      <c r="F23">
        <v>17.5</v>
      </c>
      <c r="G23">
        <v>15.8</v>
      </c>
      <c r="H23">
        <v>15.6</v>
      </c>
      <c r="I23">
        <v>21.8</v>
      </c>
      <c r="J23">
        <v>13.7</v>
      </c>
      <c r="K23">
        <v>13.1</v>
      </c>
      <c r="L23">
        <v>11.8</v>
      </c>
      <c r="M23">
        <v>10.8</v>
      </c>
      <c r="N23">
        <v>14.3</v>
      </c>
    </row>
    <row r="24" spans="1:14" hidden="1" x14ac:dyDescent="0.4">
      <c r="A24">
        <v>1996</v>
      </c>
      <c r="B24">
        <v>10.4</v>
      </c>
      <c r="C24">
        <v>13</v>
      </c>
      <c r="D24">
        <v>14.6</v>
      </c>
      <c r="E24">
        <v>19.2</v>
      </c>
      <c r="F24">
        <v>18.8</v>
      </c>
      <c r="G24">
        <v>15.5</v>
      </c>
      <c r="H24">
        <v>18.100000000000001</v>
      </c>
      <c r="I24">
        <v>17.2</v>
      </c>
      <c r="J24">
        <v>14.7</v>
      </c>
      <c r="K24">
        <v>12.4</v>
      </c>
      <c r="L24">
        <v>8.9</v>
      </c>
      <c r="M24">
        <v>10.5</v>
      </c>
      <c r="N24">
        <v>14.4</v>
      </c>
    </row>
    <row r="25" spans="1:14" hidden="1" x14ac:dyDescent="0.4">
      <c r="A25">
        <v>1997</v>
      </c>
      <c r="B25">
        <v>11.7</v>
      </c>
      <c r="C25">
        <v>14</v>
      </c>
      <c r="D25">
        <v>15.5</v>
      </c>
      <c r="E25">
        <v>17.2</v>
      </c>
      <c r="F25">
        <v>18.7</v>
      </c>
      <c r="G25">
        <v>16.8</v>
      </c>
      <c r="H25">
        <v>18</v>
      </c>
      <c r="I25">
        <v>19.3</v>
      </c>
      <c r="J25">
        <v>14.7</v>
      </c>
      <c r="K25">
        <v>15</v>
      </c>
      <c r="L25">
        <v>9</v>
      </c>
      <c r="M25">
        <v>8.3000000000000007</v>
      </c>
      <c r="N25">
        <v>14.9</v>
      </c>
    </row>
    <row r="26" spans="1:14" hidden="1" x14ac:dyDescent="0.4">
      <c r="A26">
        <v>1998</v>
      </c>
      <c r="B26">
        <v>8.6999999999999993</v>
      </c>
      <c r="C26">
        <v>10.1</v>
      </c>
      <c r="D26">
        <v>15.3</v>
      </c>
      <c r="E26">
        <v>12.9</v>
      </c>
      <c r="F26">
        <v>15.9</v>
      </c>
      <c r="G26">
        <v>14.5</v>
      </c>
      <c r="H26">
        <v>16.100000000000001</v>
      </c>
      <c r="I26">
        <v>16.899999999999999</v>
      </c>
      <c r="J26">
        <v>13</v>
      </c>
      <c r="K26">
        <v>10.9</v>
      </c>
      <c r="L26">
        <v>10.4</v>
      </c>
      <c r="M26">
        <v>8.5</v>
      </c>
      <c r="N26">
        <v>12.8</v>
      </c>
    </row>
    <row r="27" spans="1:14" hidden="1" x14ac:dyDescent="0.4">
      <c r="A27">
        <v>1999</v>
      </c>
      <c r="B27">
        <v>10.7</v>
      </c>
      <c r="C27">
        <v>14</v>
      </c>
      <c r="D27">
        <v>10.4</v>
      </c>
      <c r="E27">
        <v>15.7</v>
      </c>
      <c r="F27">
        <v>19.3</v>
      </c>
      <c r="G27">
        <v>17.2</v>
      </c>
      <c r="H27">
        <v>19.8</v>
      </c>
      <c r="I27">
        <v>18.8</v>
      </c>
      <c r="J27">
        <v>14.2</v>
      </c>
      <c r="K27">
        <v>12.8</v>
      </c>
      <c r="L27">
        <v>10.1</v>
      </c>
      <c r="M27">
        <v>10.199999999999999</v>
      </c>
      <c r="N27">
        <v>14.4</v>
      </c>
    </row>
    <row r="28" spans="1:14" hidden="1" x14ac:dyDescent="0.4">
      <c r="A28">
        <v>2000</v>
      </c>
      <c r="B28">
        <v>9</v>
      </c>
      <c r="C28">
        <v>14</v>
      </c>
      <c r="D28">
        <v>16.8</v>
      </c>
      <c r="E28">
        <v>18.399999999999999</v>
      </c>
      <c r="F28">
        <v>19.8</v>
      </c>
      <c r="G28">
        <v>14.2</v>
      </c>
      <c r="H28">
        <v>18.600000000000001</v>
      </c>
      <c r="I28">
        <v>19.2</v>
      </c>
      <c r="J28">
        <v>14.1</v>
      </c>
      <c r="K28">
        <v>9.6999999999999993</v>
      </c>
      <c r="L28">
        <v>8.4</v>
      </c>
      <c r="M28">
        <v>9.1</v>
      </c>
      <c r="N28">
        <v>14.3</v>
      </c>
    </row>
    <row r="29" spans="1:14" hidden="1" x14ac:dyDescent="0.4">
      <c r="A29">
        <v>2001</v>
      </c>
      <c r="B29">
        <v>9.6</v>
      </c>
      <c r="C29">
        <v>12.1</v>
      </c>
      <c r="D29">
        <v>14.9</v>
      </c>
      <c r="E29">
        <v>18.899999999999999</v>
      </c>
      <c r="F29">
        <v>17.399999999999999</v>
      </c>
      <c r="G29">
        <v>16.3</v>
      </c>
      <c r="H29">
        <v>22.1</v>
      </c>
      <c r="I29">
        <v>16.100000000000001</v>
      </c>
      <c r="J29">
        <v>14.3</v>
      </c>
      <c r="K29">
        <v>12</v>
      </c>
      <c r="L29">
        <v>10.5</v>
      </c>
      <c r="M29">
        <v>9.5</v>
      </c>
      <c r="N29">
        <v>14.5</v>
      </c>
    </row>
    <row r="30" spans="1:14" x14ac:dyDescent="0.4">
      <c r="A30">
        <v>2002</v>
      </c>
      <c r="B30">
        <v>10.4</v>
      </c>
      <c r="C30">
        <v>12.6</v>
      </c>
      <c r="D30">
        <v>16.100000000000001</v>
      </c>
      <c r="E30">
        <v>16.2</v>
      </c>
      <c r="F30">
        <v>16.399999999999999</v>
      </c>
      <c r="G30">
        <v>15.9</v>
      </c>
      <c r="H30">
        <v>19.100000000000001</v>
      </c>
      <c r="I30">
        <v>20.399999999999999</v>
      </c>
      <c r="J30">
        <v>13.5</v>
      </c>
      <c r="K30">
        <v>12.9</v>
      </c>
      <c r="L30">
        <v>10.6</v>
      </c>
      <c r="M30">
        <v>8</v>
      </c>
      <c r="N30">
        <v>14.3</v>
      </c>
    </row>
    <row r="31" spans="1:14" x14ac:dyDescent="0.4">
      <c r="A31">
        <v>2003</v>
      </c>
      <c r="B31">
        <v>10.5</v>
      </c>
      <c r="C31">
        <v>11</v>
      </c>
      <c r="D31">
        <v>13.4</v>
      </c>
      <c r="E31">
        <v>15.2</v>
      </c>
      <c r="F31">
        <v>15.9</v>
      </c>
      <c r="G31">
        <v>16</v>
      </c>
      <c r="H31">
        <v>12.4</v>
      </c>
      <c r="I31">
        <v>15.2</v>
      </c>
      <c r="J31">
        <v>15.8</v>
      </c>
      <c r="K31">
        <v>11.6</v>
      </c>
      <c r="L31">
        <v>7.3</v>
      </c>
      <c r="M31">
        <v>9.4</v>
      </c>
      <c r="N31">
        <v>12.8</v>
      </c>
    </row>
    <row r="32" spans="1:14" x14ac:dyDescent="0.4">
      <c r="A32">
        <v>2004</v>
      </c>
      <c r="B32">
        <v>11</v>
      </c>
      <c r="C32">
        <v>13.9</v>
      </c>
      <c r="D32">
        <v>14.5</v>
      </c>
      <c r="E32">
        <v>19.899999999999999</v>
      </c>
      <c r="F32">
        <v>15.7</v>
      </c>
      <c r="G32">
        <v>17.5</v>
      </c>
      <c r="H32">
        <v>20.100000000000001</v>
      </c>
      <c r="I32">
        <v>17.899999999999999</v>
      </c>
      <c r="J32">
        <v>14.8</v>
      </c>
      <c r="K32">
        <v>9.1</v>
      </c>
      <c r="L32">
        <v>10.3</v>
      </c>
      <c r="M32">
        <v>9.3000000000000007</v>
      </c>
      <c r="N32">
        <v>14.5</v>
      </c>
    </row>
    <row r="33" spans="1:14" x14ac:dyDescent="0.4">
      <c r="A33">
        <v>2005</v>
      </c>
      <c r="B33">
        <v>10.5</v>
      </c>
      <c r="C33">
        <v>11.8</v>
      </c>
      <c r="D33">
        <v>15.7</v>
      </c>
      <c r="E33">
        <v>18.399999999999999</v>
      </c>
      <c r="F33">
        <v>20.2</v>
      </c>
      <c r="G33">
        <v>16.2</v>
      </c>
      <c r="H33">
        <v>15.4</v>
      </c>
      <c r="I33">
        <v>17.600000000000001</v>
      </c>
      <c r="J33">
        <v>14.8</v>
      </c>
      <c r="K33">
        <v>10.7</v>
      </c>
      <c r="L33">
        <v>11</v>
      </c>
      <c r="M33">
        <v>10.7</v>
      </c>
      <c r="N33">
        <v>14.4</v>
      </c>
    </row>
    <row r="34" spans="1:14" x14ac:dyDescent="0.4">
      <c r="A34">
        <v>2006</v>
      </c>
      <c r="B34">
        <v>9</v>
      </c>
      <c r="C34">
        <v>11.4</v>
      </c>
      <c r="D34">
        <v>15.2</v>
      </c>
      <c r="E34">
        <v>15.2</v>
      </c>
      <c r="F34">
        <v>14.2</v>
      </c>
      <c r="G34">
        <v>15.1</v>
      </c>
      <c r="H34">
        <v>13.5</v>
      </c>
      <c r="I34">
        <v>17.8</v>
      </c>
      <c r="J34">
        <v>14.7</v>
      </c>
      <c r="K34">
        <v>12.2</v>
      </c>
      <c r="L34">
        <v>9.6</v>
      </c>
      <c r="M34">
        <v>7.9</v>
      </c>
      <c r="N34">
        <v>13</v>
      </c>
    </row>
    <row r="35" spans="1:14" x14ac:dyDescent="0.4">
      <c r="A35">
        <v>2007</v>
      </c>
      <c r="B35">
        <v>10.1</v>
      </c>
      <c r="C35">
        <v>12.5</v>
      </c>
      <c r="D35">
        <v>16.399999999999999</v>
      </c>
      <c r="E35">
        <v>16.8</v>
      </c>
      <c r="F35">
        <v>20.2</v>
      </c>
      <c r="G35">
        <v>19</v>
      </c>
      <c r="H35">
        <v>12.6</v>
      </c>
      <c r="I35">
        <v>20.2</v>
      </c>
      <c r="J35">
        <v>14</v>
      </c>
      <c r="K35">
        <v>11.7</v>
      </c>
      <c r="L35">
        <v>9.4</v>
      </c>
      <c r="M35">
        <v>9</v>
      </c>
      <c r="N35">
        <v>14.3</v>
      </c>
    </row>
    <row r="36" spans="1:14" x14ac:dyDescent="0.4">
      <c r="A36">
        <v>2008</v>
      </c>
      <c r="B36">
        <v>8.8000000000000007</v>
      </c>
      <c r="C36">
        <v>14.2</v>
      </c>
      <c r="D36">
        <v>15.8</v>
      </c>
      <c r="E36">
        <v>17.2</v>
      </c>
      <c r="F36">
        <v>18.2</v>
      </c>
      <c r="G36">
        <v>13.3</v>
      </c>
      <c r="H36">
        <v>17.899999999999999</v>
      </c>
      <c r="I36">
        <v>17.899999999999999</v>
      </c>
      <c r="J36">
        <v>13.9</v>
      </c>
      <c r="K36">
        <v>11.9</v>
      </c>
      <c r="L36">
        <v>9.5</v>
      </c>
      <c r="M36">
        <v>9.1999999999999993</v>
      </c>
      <c r="N36">
        <v>14</v>
      </c>
    </row>
    <row r="37" spans="1:14" x14ac:dyDescent="0.4">
      <c r="A37">
        <v>2009</v>
      </c>
      <c r="B37">
        <v>10</v>
      </c>
      <c r="C37">
        <v>11.4</v>
      </c>
      <c r="D37">
        <v>15</v>
      </c>
      <c r="E37">
        <v>20</v>
      </c>
      <c r="F37">
        <v>18.7</v>
      </c>
      <c r="G37">
        <v>16.600000000000001</v>
      </c>
      <c r="H37">
        <v>16.100000000000001</v>
      </c>
      <c r="I37">
        <v>18.899999999999999</v>
      </c>
      <c r="J37">
        <v>15.5</v>
      </c>
      <c r="K37">
        <v>11.9</v>
      </c>
      <c r="L37">
        <v>8.8000000000000007</v>
      </c>
      <c r="M37">
        <v>8.8000000000000007</v>
      </c>
      <c r="N37">
        <v>14.3</v>
      </c>
    </row>
    <row r="38" spans="1:14" x14ac:dyDescent="0.4">
      <c r="A38">
        <v>2010</v>
      </c>
      <c r="B38">
        <v>10.9</v>
      </c>
      <c r="C38">
        <v>10.5</v>
      </c>
      <c r="D38">
        <v>13.2</v>
      </c>
      <c r="E38">
        <v>14.2</v>
      </c>
      <c r="F38">
        <v>19.2</v>
      </c>
      <c r="G38">
        <v>17.5</v>
      </c>
      <c r="H38">
        <v>18.899999999999999</v>
      </c>
      <c r="I38">
        <v>20</v>
      </c>
      <c r="J38">
        <v>15.4</v>
      </c>
      <c r="K38">
        <v>11.4</v>
      </c>
      <c r="L38">
        <v>11.3</v>
      </c>
      <c r="M38">
        <v>9.4</v>
      </c>
      <c r="N38">
        <v>14.3</v>
      </c>
    </row>
    <row r="39" spans="1:14" x14ac:dyDescent="0.4">
      <c r="A39">
        <v>2011</v>
      </c>
      <c r="B39">
        <v>12.1</v>
      </c>
      <c r="C39">
        <v>12.2</v>
      </c>
      <c r="D39">
        <v>17</v>
      </c>
      <c r="E39">
        <v>20.2</v>
      </c>
      <c r="F39">
        <v>17.100000000000001</v>
      </c>
      <c r="G39">
        <v>16.5</v>
      </c>
      <c r="H39">
        <v>19</v>
      </c>
      <c r="I39">
        <v>18</v>
      </c>
      <c r="J39">
        <v>15.3</v>
      </c>
      <c r="K39">
        <v>11.8</v>
      </c>
      <c r="L39">
        <v>9.4</v>
      </c>
      <c r="M39">
        <v>9.1999999999999993</v>
      </c>
      <c r="N39">
        <v>14.8</v>
      </c>
    </row>
    <row r="40" spans="1:14" x14ac:dyDescent="0.4">
      <c r="A40">
        <v>2012</v>
      </c>
      <c r="B40">
        <v>10.4</v>
      </c>
      <c r="C40">
        <v>11.8</v>
      </c>
      <c r="D40">
        <v>14.3</v>
      </c>
      <c r="E40">
        <v>17.3</v>
      </c>
      <c r="F40">
        <v>18.3</v>
      </c>
      <c r="G40">
        <v>15.7</v>
      </c>
      <c r="H40">
        <v>17.100000000000001</v>
      </c>
      <c r="I40">
        <v>20.100000000000001</v>
      </c>
      <c r="J40">
        <v>16.7</v>
      </c>
      <c r="K40">
        <v>13.2</v>
      </c>
      <c r="L40">
        <v>10.4</v>
      </c>
      <c r="M40">
        <v>9.1999999999999993</v>
      </c>
      <c r="N40">
        <v>14.5</v>
      </c>
    </row>
    <row r="41" spans="1:14" x14ac:dyDescent="0.4">
      <c r="A41">
        <v>2013</v>
      </c>
      <c r="B41">
        <v>10.9</v>
      </c>
      <c r="C41">
        <v>11.9</v>
      </c>
      <c r="D41">
        <v>15.9</v>
      </c>
      <c r="E41">
        <v>18.600000000000001</v>
      </c>
      <c r="F41">
        <v>20.5</v>
      </c>
      <c r="G41">
        <v>15.3</v>
      </c>
      <c r="H41">
        <v>17.600000000000001</v>
      </c>
      <c r="I41">
        <v>19.2</v>
      </c>
      <c r="J41">
        <v>17.2</v>
      </c>
      <c r="K41">
        <v>10.9</v>
      </c>
      <c r="L41">
        <v>10.7</v>
      </c>
      <c r="M41">
        <v>9.6999999999999993</v>
      </c>
      <c r="N41">
        <v>14.9</v>
      </c>
    </row>
    <row r="42" spans="1:14" x14ac:dyDescent="0.4">
      <c r="A42">
        <v>2014</v>
      </c>
      <c r="B42">
        <v>10.8</v>
      </c>
      <c r="C42">
        <v>10.6</v>
      </c>
      <c r="D42">
        <v>14.8</v>
      </c>
      <c r="E42">
        <v>17.3</v>
      </c>
      <c r="F42">
        <v>21.4</v>
      </c>
      <c r="G42">
        <v>18.8</v>
      </c>
      <c r="H42">
        <v>18.8</v>
      </c>
      <c r="I42">
        <v>16.3</v>
      </c>
      <c r="J42">
        <v>15.7</v>
      </c>
      <c r="K42">
        <v>10.6</v>
      </c>
      <c r="L42">
        <v>9.1</v>
      </c>
      <c r="M42">
        <v>9.3000000000000007</v>
      </c>
      <c r="N42">
        <v>14.5</v>
      </c>
    </row>
    <row r="43" spans="1:14" x14ac:dyDescent="0.4">
      <c r="A43">
        <v>2015</v>
      </c>
      <c r="B43">
        <v>10.1</v>
      </c>
      <c r="C43">
        <v>13.3</v>
      </c>
      <c r="D43">
        <v>16.5</v>
      </c>
      <c r="E43">
        <v>14.2</v>
      </c>
      <c r="F43">
        <v>21.7</v>
      </c>
      <c r="G43">
        <v>16.3</v>
      </c>
      <c r="H43">
        <v>17.399999999999999</v>
      </c>
      <c r="I43">
        <v>17.399999999999999</v>
      </c>
      <c r="J43">
        <v>13.3</v>
      </c>
      <c r="K43">
        <v>14.6</v>
      </c>
      <c r="L43">
        <v>9.1</v>
      </c>
      <c r="M43">
        <v>9.3000000000000007</v>
      </c>
      <c r="N43">
        <v>14.4</v>
      </c>
    </row>
    <row r="44" spans="1:14" x14ac:dyDescent="0.4">
      <c r="A44">
        <v>2016</v>
      </c>
      <c r="B44">
        <v>10.8</v>
      </c>
      <c r="C44">
        <v>13.3</v>
      </c>
      <c r="D44">
        <v>15.3</v>
      </c>
      <c r="E44">
        <v>15.6</v>
      </c>
      <c r="F44">
        <v>19.100000000000001</v>
      </c>
      <c r="G44">
        <v>17</v>
      </c>
      <c r="H44">
        <v>19.3</v>
      </c>
      <c r="I44">
        <v>20.100000000000001</v>
      </c>
      <c r="J44">
        <v>12.8</v>
      </c>
      <c r="K44">
        <v>10.8</v>
      </c>
      <c r="L44">
        <v>9.3000000000000007</v>
      </c>
      <c r="M44">
        <v>9.9</v>
      </c>
      <c r="N44">
        <v>14.4</v>
      </c>
    </row>
    <row r="45" spans="1:14" x14ac:dyDescent="0.4">
      <c r="A45">
        <v>2017</v>
      </c>
      <c r="B45">
        <v>12</v>
      </c>
      <c r="C45">
        <v>14.2</v>
      </c>
      <c r="D45">
        <v>15.8</v>
      </c>
      <c r="E45">
        <v>17.7</v>
      </c>
      <c r="F45">
        <v>20.6</v>
      </c>
      <c r="G45">
        <v>20.3</v>
      </c>
      <c r="H45">
        <v>20.8</v>
      </c>
      <c r="I45">
        <v>17.3</v>
      </c>
      <c r="J45">
        <v>15.2</v>
      </c>
      <c r="K45">
        <v>9.4</v>
      </c>
      <c r="L45">
        <v>11.3</v>
      </c>
      <c r="M45">
        <v>10.8</v>
      </c>
      <c r="N45">
        <v>15.5</v>
      </c>
    </row>
    <row r="46" spans="1:14" x14ac:dyDescent="0.4">
      <c r="A46">
        <v>2018</v>
      </c>
      <c r="B46">
        <v>11.3</v>
      </c>
      <c r="C46">
        <v>14.6</v>
      </c>
      <c r="D46">
        <v>14.6</v>
      </c>
      <c r="E46">
        <v>18.5</v>
      </c>
      <c r="F46">
        <v>19.399999999999999</v>
      </c>
      <c r="G46">
        <v>18.100000000000001</v>
      </c>
      <c r="H46">
        <v>20.6</v>
      </c>
      <c r="I46">
        <v>20</v>
      </c>
      <c r="J46">
        <v>12</v>
      </c>
      <c r="K46">
        <v>13.2</v>
      </c>
      <c r="L46">
        <v>10.1</v>
      </c>
      <c r="M46">
        <v>8.5</v>
      </c>
      <c r="N46">
        <v>15.1</v>
      </c>
    </row>
    <row r="47" spans="1:14" x14ac:dyDescent="0.4">
      <c r="A47">
        <v>2019</v>
      </c>
      <c r="B47">
        <v>11.1</v>
      </c>
      <c r="C47">
        <v>11.4</v>
      </c>
      <c r="D47">
        <v>16.100000000000001</v>
      </c>
      <c r="E47">
        <v>18.2</v>
      </c>
      <c r="F47">
        <v>21.3</v>
      </c>
      <c r="G47">
        <v>17.7</v>
      </c>
      <c r="H47">
        <v>14</v>
      </c>
      <c r="I47">
        <v>19.5</v>
      </c>
      <c r="J47">
        <v>16.600000000000001</v>
      </c>
      <c r="K47">
        <v>10.199999999999999</v>
      </c>
      <c r="L47">
        <v>11</v>
      </c>
      <c r="M47">
        <v>8.4</v>
      </c>
      <c r="N47">
        <v>14.6</v>
      </c>
    </row>
    <row r="48" spans="1:14" x14ac:dyDescent="0.4">
      <c r="A48">
        <v>2020</v>
      </c>
      <c r="B48">
        <v>9.4</v>
      </c>
      <c r="C48">
        <v>12.7</v>
      </c>
      <c r="D48">
        <v>15.3</v>
      </c>
      <c r="E48">
        <v>20.7</v>
      </c>
      <c r="F48">
        <v>19.7</v>
      </c>
      <c r="G48">
        <v>17.8</v>
      </c>
      <c r="H48">
        <v>11.8</v>
      </c>
      <c r="I48">
        <v>22.3</v>
      </c>
      <c r="J48">
        <v>14.3</v>
      </c>
      <c r="K48">
        <v>11.6</v>
      </c>
      <c r="L48">
        <v>11.1</v>
      </c>
      <c r="M48">
        <v>9.9</v>
      </c>
      <c r="N48">
        <v>14.7</v>
      </c>
    </row>
    <row r="49" spans="1:14" x14ac:dyDescent="0.4">
      <c r="A49">
        <v>2021</v>
      </c>
      <c r="B49">
        <v>10.4</v>
      </c>
      <c r="C49">
        <v>14.1</v>
      </c>
      <c r="D49">
        <v>14.5</v>
      </c>
      <c r="E49">
        <v>19.2</v>
      </c>
      <c r="F49">
        <v>17.8</v>
      </c>
      <c r="G49">
        <v>18.399999999999999</v>
      </c>
      <c r="H49">
        <v>17.899999999999999</v>
      </c>
      <c r="I49">
        <v>16.7</v>
      </c>
      <c r="J49">
        <v>14.3</v>
      </c>
      <c r="K49">
        <v>12.6</v>
      </c>
      <c r="L49">
        <v>11.6</v>
      </c>
      <c r="M49">
        <v>10.3</v>
      </c>
      <c r="N49">
        <v>14.8</v>
      </c>
    </row>
    <row r="50" spans="1:14" x14ac:dyDescent="0.4">
      <c r="A50">
        <v>2022</v>
      </c>
      <c r="B50">
        <v>10.8</v>
      </c>
      <c r="C50">
        <v>14.6</v>
      </c>
      <c r="D50">
        <v>15.5</v>
      </c>
      <c r="E50">
        <v>15.7</v>
      </c>
      <c r="F50">
        <v>19.100000000000001</v>
      </c>
      <c r="G50">
        <v>17.8</v>
      </c>
      <c r="H50">
        <v>17.600000000000001</v>
      </c>
      <c r="I50">
        <v>17.3</v>
      </c>
      <c r="J50">
        <v>14.6</v>
      </c>
      <c r="K50">
        <v>11.9</v>
      </c>
      <c r="L50">
        <v>10.3</v>
      </c>
      <c r="M50">
        <v>10.199999999999999</v>
      </c>
      <c r="N50">
        <v>14.6</v>
      </c>
    </row>
    <row r="51" spans="1:14" x14ac:dyDescent="0.4">
      <c r="A51" t="s">
        <v>41</v>
      </c>
      <c r="B51" s="1">
        <f>AVERAGE(B30:B50)</f>
        <v>10.53809523809524</v>
      </c>
      <c r="C51" s="1">
        <f t="shared" ref="C51:N51" si="0">AVERAGE(C30:C50)</f>
        <v>12.571428571428571</v>
      </c>
      <c r="D51" s="1">
        <f t="shared" si="0"/>
        <v>15.280952380952385</v>
      </c>
      <c r="E51" s="1">
        <f t="shared" si="0"/>
        <v>17.44285714285714</v>
      </c>
      <c r="F51" s="1">
        <f t="shared" si="0"/>
        <v>18.795238095238098</v>
      </c>
      <c r="G51" s="1">
        <f t="shared" si="0"/>
        <v>16.990476190476191</v>
      </c>
      <c r="H51" s="1">
        <f t="shared" si="0"/>
        <v>17.042857142857144</v>
      </c>
      <c r="I51" s="1">
        <f t="shared" si="0"/>
        <v>18.576190476190476</v>
      </c>
      <c r="J51" s="1">
        <f t="shared" si="0"/>
        <v>14.780952380952382</v>
      </c>
      <c r="K51" s="1">
        <f t="shared" si="0"/>
        <v>11.628571428571428</v>
      </c>
      <c r="L51" s="1">
        <f t="shared" si="0"/>
        <v>10.057142857142859</v>
      </c>
      <c r="M51" s="1">
        <f t="shared" si="0"/>
        <v>9.3523809523809547</v>
      </c>
      <c r="N51" s="1">
        <f t="shared" si="0"/>
        <v>14.414285714285716</v>
      </c>
    </row>
    <row r="52" spans="1:14" x14ac:dyDescent="0.4">
      <c r="A52" t="s">
        <v>42</v>
      </c>
      <c r="B52" s="1">
        <f>B51*0.278</f>
        <v>2.929590476190477</v>
      </c>
      <c r="C52" s="1">
        <f t="shared" ref="C52:N52" si="1">C51*0.278</f>
        <v>3.4948571428571431</v>
      </c>
      <c r="D52" s="1">
        <f t="shared" si="1"/>
        <v>4.2481047619047638</v>
      </c>
      <c r="E52" s="1">
        <f t="shared" si="1"/>
        <v>4.8491142857142853</v>
      </c>
      <c r="F52" s="1">
        <f t="shared" si="1"/>
        <v>5.2250761904761918</v>
      </c>
      <c r="G52" s="1">
        <f t="shared" si="1"/>
        <v>4.723352380952381</v>
      </c>
      <c r="H52" s="1">
        <f t="shared" si="1"/>
        <v>4.7379142857142869</v>
      </c>
      <c r="I52" s="1">
        <f t="shared" si="1"/>
        <v>5.1641809523809528</v>
      </c>
      <c r="J52" s="1">
        <f t="shared" si="1"/>
        <v>4.1091047619047627</v>
      </c>
      <c r="K52" s="1">
        <f t="shared" si="1"/>
        <v>3.2327428571428571</v>
      </c>
      <c r="L52" s="1">
        <f t="shared" si="1"/>
        <v>2.7958857142857148</v>
      </c>
      <c r="M52" s="1">
        <f t="shared" si="1"/>
        <v>2.5999619047619058</v>
      </c>
      <c r="N52" s="1">
        <f t="shared" si="1"/>
        <v>4.0071714285714295</v>
      </c>
    </row>
  </sheetData>
  <phoneticPr fontId="1"/>
  <pageMargins left="0.7" right="0.7" top="0.75" bottom="0.75" header="0.3" footer="0.3"/>
  <pageSetup paperSize="9"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e086230-c642-4b4d-a348-08bf1ccbf9b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F2B644782C3814DB40A8DA8E2E735C1" ma:contentTypeVersion="6" ma:contentTypeDescription="新しいドキュメントを作成します。" ma:contentTypeScope="" ma:versionID="461e0bf9bdae7f99a46871aad725abbd">
  <xsd:schema xmlns:xsd="http://www.w3.org/2001/XMLSchema" xmlns:xs="http://www.w3.org/2001/XMLSchema" xmlns:p="http://schemas.microsoft.com/office/2006/metadata/properties" xmlns:ns3="fe086230-c642-4b4d-a348-08bf1ccbf9b9" xmlns:ns4="25c43502-6358-4d14-8a8b-f642799ab407" targetNamespace="http://schemas.microsoft.com/office/2006/metadata/properties" ma:root="true" ma:fieldsID="91bb3c9216730a05c5162037483a9bd4" ns3:_="" ns4:_="">
    <xsd:import namespace="fe086230-c642-4b4d-a348-08bf1ccbf9b9"/>
    <xsd:import namespace="25c43502-6358-4d14-8a8b-f642799ab4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086230-c642-4b4d-a348-08bf1ccbf9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c43502-6358-4d14-8a8b-f642799ab40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A84535-DDD9-434B-993C-6A34C333583C}">
  <ds:schemaRefs>
    <ds:schemaRef ds:uri="http://schemas.microsoft.com/office/2006/documentManagement/types"/>
    <ds:schemaRef ds:uri="http://schemas.microsoft.com/office/2006/metadata/properties"/>
    <ds:schemaRef ds:uri="25c43502-6358-4d14-8a8b-f642799ab407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fe086230-c642-4b4d-a348-08bf1ccbf9b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C234C3E-5D4A-4C7C-86B1-F931354574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6FA6AA-9D88-448A-9A40-CF8CB6F633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086230-c642-4b4d-a348-08bf1ccbf9b9"/>
    <ds:schemaRef ds:uri="25c43502-6358-4d14-8a8b-f642799ab4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記入表</vt:lpstr>
      <vt:lpstr>記入例</vt:lpstr>
      <vt:lpstr>日射量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円谷 白雲</dc:creator>
  <cp:lastModifiedBy>しんけ　いくみ</cp:lastModifiedBy>
  <cp:lastPrinted>2025-04-15T07:46:20Z</cp:lastPrinted>
  <dcterms:created xsi:type="dcterms:W3CDTF">2022-12-26T07:32:33Z</dcterms:created>
  <dcterms:modified xsi:type="dcterms:W3CDTF">2025-04-15T08:30:46Z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0x0101002F2B644782C3814DB40A8DA8E2E735C1</vt:lpwstr>
  </property>
</Properties>
</file>