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高齢者支援課\非公開\03 高齢者政策担当\02 介護予防・日常生活支援総合事業\★指定関係\サービスコード\令和７年度改正\"/>
    </mc:Choice>
  </mc:AlternateContent>
  <bookViews>
    <workbookView xWindow="0" yWindow="0" windowWidth="28800" windowHeight="12210" tabRatio="837"/>
  </bookViews>
  <sheets>
    <sheet name="Ａ2訪問型(介護予防訪問介護相当）" sheetId="15" r:id="rId1"/>
    <sheet name="Ａ３訪問型(健康づくりヘルパー)" sheetId="12" r:id="rId2"/>
    <sheet name="5通所型(緩和)" sheetId="5" state="hidden" r:id="rId3"/>
    <sheet name="Ａ３訪問型【給付制限】70%" sheetId="20" r:id="rId4"/>
    <sheet name="Ａ３訪問型【給付制限】60%" sheetId="21" r:id="rId5"/>
    <sheet name="Ａ6通所型(介護予防通所介護相当)" sheetId="10" r:id="rId6"/>
    <sheet name="Ａ７通所型【給付制限】70%" sheetId="22" r:id="rId7"/>
    <sheet name="Ａ７通所型【給付制限】 60%" sheetId="23" r:id="rId8"/>
    <sheet name="AF介護予防ケアマネジメント" sheetId="11" r:id="rId9"/>
  </sheets>
  <definedNames>
    <definedName name="_xlnm._FilterDatabase" localSheetId="4" hidden="1">'Ａ３訪問型【給付制限】60%'!$B$1:$B$447</definedName>
    <definedName name="_xlnm._FilterDatabase" localSheetId="3" hidden="1">'Ａ３訪問型【給付制限】70%'!$B$1:$B$447</definedName>
    <definedName name="_xlnm._FilterDatabase" localSheetId="7" hidden="1">'Ａ７通所型【給付制限】 60%'!$A$1:$A$200</definedName>
    <definedName name="_xlnm._FilterDatabase" localSheetId="6" hidden="1">'Ａ７通所型【給付制限】70%'!$A$1:$A$200</definedName>
    <definedName name="_xlnm.Print_Area" localSheetId="2">'5通所型(緩和)'!$A$1:$K$54</definedName>
    <definedName name="_xlnm.Print_Area" localSheetId="1">'Ａ３訪問型(健康づくりヘルパー)'!$A$1:$I$9</definedName>
    <definedName name="_xlnm.Print_Area" localSheetId="4">'Ａ３訪問型【給付制限】60%'!$A$1:$J$202</definedName>
    <definedName name="_xlnm.Print_Area" localSheetId="3">'Ａ３訪問型【給付制限】70%'!$A$1:$J$202</definedName>
    <definedName name="_xlnm.Print_Area" localSheetId="5">'Ａ6通所型(介護予防通所介護相当)'!$A$1:$J$60</definedName>
    <definedName name="_xlnm.Print_Area" localSheetId="7">'Ａ７通所型【給付制限】 60%'!$A$1:$L$200</definedName>
    <definedName name="_xlnm.Print_Area" localSheetId="6">'Ａ７通所型【給付制限】70%'!$A$1:$L$200</definedName>
    <definedName name="_xlnm.Print_Area" localSheetId="8">AF介護予防ケアマネジメント!$A$1:$L$17</definedName>
  </definedNames>
  <calcPr calcId="162913"/>
</workbook>
</file>

<file path=xl/calcChain.xml><?xml version="1.0" encoding="utf-8"?>
<calcChain xmlns="http://schemas.openxmlformats.org/spreadsheetml/2006/main">
  <c r="I187" i="21" l="1"/>
  <c r="I180" i="21"/>
  <c r="I173" i="21"/>
  <c r="I166" i="21"/>
  <c r="I159" i="21"/>
  <c r="I152" i="21"/>
  <c r="I140" i="21"/>
  <c r="I133" i="21"/>
  <c r="I126" i="21"/>
  <c r="I119" i="21"/>
  <c r="I112" i="21"/>
  <c r="I105" i="21"/>
  <c r="I93" i="21"/>
  <c r="I86" i="21"/>
  <c r="I79" i="21"/>
  <c r="I72" i="21"/>
  <c r="I65" i="21"/>
  <c r="I58" i="21"/>
  <c r="I42" i="21"/>
  <c r="I35" i="21"/>
  <c r="I28" i="21"/>
  <c r="I21" i="21"/>
  <c r="I14" i="21"/>
  <c r="I7" i="21"/>
  <c r="I187" i="20"/>
  <c r="I180" i="20"/>
  <c r="I173" i="20"/>
  <c r="I166" i="20"/>
  <c r="I159" i="20"/>
  <c r="I152" i="20"/>
  <c r="I140" i="20"/>
  <c r="I133" i="20"/>
  <c r="I126" i="20"/>
  <c r="I119" i="20"/>
  <c r="I112" i="20"/>
  <c r="I105" i="20"/>
  <c r="I93" i="20"/>
  <c r="I86" i="20"/>
  <c r="I79" i="20"/>
  <c r="I72" i="20"/>
  <c r="I65" i="20"/>
  <c r="I58" i="20"/>
  <c r="I42" i="20"/>
  <c r="I35" i="20"/>
  <c r="I28" i="20"/>
  <c r="I27" i="20"/>
  <c r="I21" i="20"/>
  <c r="I15" i="20"/>
  <c r="I14" i="20"/>
  <c r="K198" i="23" l="1"/>
  <c r="K197" i="23"/>
  <c r="K196" i="23"/>
  <c r="K195" i="23"/>
  <c r="K194" i="23"/>
  <c r="K193" i="23"/>
  <c r="K191" i="23"/>
  <c r="K190" i="23"/>
  <c r="K189" i="23"/>
  <c r="K188" i="23"/>
  <c r="K187" i="23"/>
  <c r="K186" i="23"/>
  <c r="K184" i="23"/>
  <c r="K183" i="23"/>
  <c r="K182" i="23"/>
  <c r="K181" i="23"/>
  <c r="K180" i="23"/>
  <c r="K179" i="23"/>
  <c r="K177" i="23"/>
  <c r="K176" i="23"/>
  <c r="K175" i="23"/>
  <c r="K174" i="23"/>
  <c r="K173" i="23"/>
  <c r="K172" i="23"/>
  <c r="K165" i="23"/>
  <c r="K168" i="23"/>
  <c r="K167" i="23"/>
  <c r="K166" i="23"/>
  <c r="K161" i="23"/>
  <c r="K160" i="23"/>
  <c r="K159" i="23"/>
  <c r="K158" i="23"/>
  <c r="K156" i="23"/>
  <c r="K155" i="23"/>
  <c r="K154" i="23"/>
  <c r="K153" i="23"/>
  <c r="K152" i="23"/>
  <c r="K151" i="23"/>
  <c r="K149" i="23"/>
  <c r="K148" i="23"/>
  <c r="K147" i="23"/>
  <c r="K146" i="23"/>
  <c r="K145" i="23"/>
  <c r="K144" i="23"/>
  <c r="K138" i="23"/>
  <c r="K137" i="23"/>
  <c r="K136" i="23"/>
  <c r="K135" i="23"/>
  <c r="K134" i="23"/>
  <c r="K133" i="23"/>
  <c r="K131" i="23"/>
  <c r="K130" i="23"/>
  <c r="K129" i="23"/>
  <c r="K128" i="23"/>
  <c r="K127" i="23"/>
  <c r="K126" i="23"/>
  <c r="K124" i="23"/>
  <c r="K123" i="23"/>
  <c r="K122" i="23"/>
  <c r="K121" i="23"/>
  <c r="K120" i="23"/>
  <c r="K119" i="23"/>
  <c r="K117" i="23"/>
  <c r="K116" i="23"/>
  <c r="K115" i="23"/>
  <c r="K114" i="23"/>
  <c r="K113" i="23"/>
  <c r="K112" i="23"/>
  <c r="K110" i="23"/>
  <c r="K109" i="23"/>
  <c r="K108" i="23"/>
  <c r="K107" i="23"/>
  <c r="K106" i="23"/>
  <c r="K105" i="23"/>
  <c r="K101" i="23"/>
  <c r="K100" i="23"/>
  <c r="K99" i="23"/>
  <c r="K98" i="23"/>
  <c r="K96" i="23"/>
  <c r="K95" i="23"/>
  <c r="K94" i="23"/>
  <c r="K93" i="23"/>
  <c r="K92" i="23"/>
  <c r="K91" i="23"/>
  <c r="K89" i="23"/>
  <c r="K88" i="23"/>
  <c r="K87" i="23"/>
  <c r="K86" i="23"/>
  <c r="K85" i="23"/>
  <c r="K84" i="23"/>
  <c r="K59" i="23"/>
  <c r="K60" i="23"/>
  <c r="K58" i="23"/>
  <c r="K57" i="23"/>
  <c r="K56" i="23"/>
  <c r="K55" i="23"/>
  <c r="K53" i="23"/>
  <c r="K52" i="23"/>
  <c r="K51" i="23"/>
  <c r="K50" i="23"/>
  <c r="K49" i="23"/>
  <c r="K48" i="23"/>
  <c r="K46" i="23" l="1"/>
  <c r="K45" i="23"/>
  <c r="K44" i="23"/>
  <c r="K43" i="23"/>
  <c r="K42" i="23"/>
  <c r="K41" i="23"/>
  <c r="K39" i="23"/>
  <c r="K38" i="23"/>
  <c r="K37" i="23"/>
  <c r="K36" i="23"/>
  <c r="K35" i="23"/>
  <c r="K34" i="23"/>
  <c r="K30" i="23"/>
  <c r="K29" i="23"/>
  <c r="K28" i="23"/>
  <c r="K27" i="23"/>
  <c r="K25" i="23"/>
  <c r="K24" i="23"/>
  <c r="K23" i="23"/>
  <c r="K22" i="23"/>
  <c r="K21" i="23"/>
  <c r="K20" i="23"/>
  <c r="K18" i="23"/>
  <c r="K17" i="23"/>
  <c r="K16" i="23"/>
  <c r="K15" i="23"/>
  <c r="K14" i="23"/>
  <c r="K13" i="23"/>
  <c r="K11" i="23"/>
  <c r="K10" i="23"/>
  <c r="K9" i="23"/>
  <c r="K8" i="23"/>
  <c r="K7" i="23"/>
  <c r="K6" i="23"/>
  <c r="K198" i="22"/>
  <c r="K197" i="22"/>
  <c r="K196" i="22"/>
  <c r="K195" i="22"/>
  <c r="K194" i="22"/>
  <c r="K193" i="22"/>
  <c r="K191" i="22"/>
  <c r="K190" i="22"/>
  <c r="K189" i="22"/>
  <c r="K188" i="22"/>
  <c r="K187" i="22"/>
  <c r="K186" i="22"/>
  <c r="K184" i="22"/>
  <c r="K183" i="22"/>
  <c r="K182" i="22"/>
  <c r="K181" i="22"/>
  <c r="K180" i="22"/>
  <c r="K179" i="22"/>
  <c r="K177" i="22"/>
  <c r="K176" i="22"/>
  <c r="K175" i="22"/>
  <c r="K174" i="22"/>
  <c r="K173" i="22"/>
  <c r="K172" i="22"/>
  <c r="K168" i="22"/>
  <c r="K167" i="22"/>
  <c r="K166" i="22"/>
  <c r="K165" i="22"/>
  <c r="K161" i="22"/>
  <c r="K160" i="22"/>
  <c r="K159" i="22"/>
  <c r="K158" i="22"/>
  <c r="K156" i="22" l="1"/>
  <c r="K155" i="22"/>
  <c r="K154" i="22"/>
  <c r="K153" i="22"/>
  <c r="K152" i="22"/>
  <c r="K151" i="22"/>
  <c r="K149" i="22"/>
  <c r="K148" i="22"/>
  <c r="K147" i="22"/>
  <c r="K146" i="22"/>
  <c r="K145" i="22"/>
  <c r="K144" i="22"/>
  <c r="K138" i="22"/>
  <c r="K137" i="22"/>
  <c r="K136" i="22"/>
  <c r="K135" i="22"/>
  <c r="K134" i="22"/>
  <c r="K133" i="22"/>
  <c r="K131" i="22"/>
  <c r="K130" i="22"/>
  <c r="K129" i="22"/>
  <c r="K128" i="22"/>
  <c r="K127" i="22"/>
  <c r="K126" i="22"/>
  <c r="K124" i="22"/>
  <c r="K123" i="22"/>
  <c r="K122" i="22"/>
  <c r="K121" i="22"/>
  <c r="K120" i="22"/>
  <c r="K119" i="22"/>
  <c r="K117" i="22"/>
  <c r="K116" i="22"/>
  <c r="K115" i="22"/>
  <c r="K114" i="22"/>
  <c r="K113" i="22"/>
  <c r="K112" i="22"/>
  <c r="K108" i="22"/>
  <c r="K107" i="22"/>
  <c r="K106" i="22"/>
  <c r="K105" i="22"/>
  <c r="K101" i="22"/>
  <c r="K100" i="22"/>
  <c r="K99" i="22"/>
  <c r="K98" i="22"/>
  <c r="K96" i="22"/>
  <c r="K95" i="22"/>
  <c r="K94" i="22"/>
  <c r="K93" i="22"/>
  <c r="K92" i="22"/>
  <c r="K91" i="22"/>
  <c r="K89" i="22"/>
  <c r="K88" i="22"/>
  <c r="K87" i="22"/>
  <c r="K86" i="22"/>
  <c r="K85" i="22"/>
  <c r="K84" i="22"/>
  <c r="K60" i="22"/>
  <c r="K59" i="22"/>
  <c r="K58" i="22"/>
  <c r="K57" i="22"/>
  <c r="K56" i="22"/>
  <c r="K55" i="22"/>
  <c r="K53" i="22"/>
  <c r="K52" i="22"/>
  <c r="K51" i="22"/>
  <c r="K50" i="22"/>
  <c r="K49" i="22"/>
  <c r="K48" i="22"/>
  <c r="K46" i="22"/>
  <c r="K45" i="22"/>
  <c r="K44" i="22"/>
  <c r="K43" i="22"/>
  <c r="K42" i="22"/>
  <c r="K41" i="22"/>
  <c r="K39" i="22"/>
  <c r="K38" i="22"/>
  <c r="K37" i="22"/>
  <c r="K36" i="22"/>
  <c r="K35" i="22"/>
  <c r="K34" i="22"/>
  <c r="K30" i="22" l="1"/>
  <c r="K29" i="22"/>
  <c r="K28" i="22"/>
  <c r="K27" i="22"/>
  <c r="K25" i="22"/>
  <c r="K24" i="22"/>
  <c r="K23" i="22"/>
  <c r="K22" i="22"/>
  <c r="K21" i="22"/>
  <c r="K20" i="22"/>
  <c r="K15" i="22"/>
  <c r="K18" i="22"/>
  <c r="K17" i="22"/>
  <c r="K16" i="22"/>
  <c r="K14" i="22"/>
  <c r="K13" i="22"/>
  <c r="K9" i="22"/>
  <c r="K8" i="22"/>
  <c r="K7" i="22"/>
  <c r="K6" i="22"/>
  <c r="K11" i="22"/>
  <c r="K10" i="22"/>
  <c r="I189" i="21" l="1"/>
  <c r="I188" i="21"/>
  <c r="I186" i="21"/>
  <c r="I182" i="21"/>
  <c r="I181" i="21"/>
  <c r="I179" i="21"/>
  <c r="I175" i="21"/>
  <c r="I174" i="21"/>
  <c r="I172" i="21"/>
  <c r="I168" i="21"/>
  <c r="I167" i="21"/>
  <c r="I165" i="21"/>
  <c r="I161" i="21"/>
  <c r="I160" i="21"/>
  <c r="I158" i="21"/>
  <c r="I154" i="21"/>
  <c r="I153" i="21"/>
  <c r="I151" i="21"/>
  <c r="I142" i="21"/>
  <c r="I141" i="21"/>
  <c r="I139" i="21"/>
  <c r="I135" i="21"/>
  <c r="I134" i="21"/>
  <c r="I132" i="21"/>
  <c r="I128" i="21"/>
  <c r="I127" i="21"/>
  <c r="I125" i="21"/>
  <c r="I121" i="21"/>
  <c r="I120" i="21"/>
  <c r="I118" i="21"/>
  <c r="I114" i="21"/>
  <c r="I113" i="21"/>
  <c r="I111" i="21"/>
  <c r="I107" i="21"/>
  <c r="I106" i="21"/>
  <c r="I104" i="21"/>
  <c r="I95" i="21"/>
  <c r="I94" i="21"/>
  <c r="I92" i="21"/>
  <c r="I85" i="21"/>
  <c r="I88" i="21"/>
  <c r="I87" i="21"/>
  <c r="I81" i="21" l="1"/>
  <c r="I80" i="21"/>
  <c r="I78" i="21"/>
  <c r="I74" i="21"/>
  <c r="I73" i="21"/>
  <c r="I71" i="21"/>
  <c r="I67" i="21"/>
  <c r="I66" i="21"/>
  <c r="I64" i="21"/>
  <c r="I60" i="21"/>
  <c r="I59" i="21"/>
  <c r="I57" i="21"/>
  <c r="I44" i="21"/>
  <c r="I43" i="21"/>
  <c r="I41" i="21"/>
  <c r="I37" i="21"/>
  <c r="I36" i="21"/>
  <c r="I34" i="21"/>
  <c r="I30" i="21"/>
  <c r="I29" i="21"/>
  <c r="I27" i="21"/>
  <c r="I23" i="21"/>
  <c r="I22" i="21"/>
  <c r="I20" i="21"/>
  <c r="I16" i="21"/>
  <c r="I15" i="21"/>
  <c r="I13" i="21"/>
  <c r="I9" i="21"/>
  <c r="I8" i="21"/>
  <c r="I6" i="21"/>
  <c r="I202" i="21"/>
  <c r="I198" i="21"/>
  <c r="I199" i="21"/>
  <c r="I200" i="21"/>
  <c r="I201" i="21"/>
  <c r="I197" i="21"/>
  <c r="I198" i="20"/>
  <c r="I199" i="20"/>
  <c r="I200" i="20"/>
  <c r="I201" i="20"/>
  <c r="I202" i="20"/>
  <c r="I197" i="20"/>
  <c r="I189" i="20"/>
  <c r="I188" i="20"/>
  <c r="I186" i="20"/>
  <c r="I182" i="20"/>
  <c r="I181" i="20"/>
  <c r="I179" i="20"/>
  <c r="I175" i="20"/>
  <c r="I174" i="20"/>
  <c r="I172" i="20"/>
  <c r="I168" i="20"/>
  <c r="I167" i="20"/>
  <c r="I165" i="20"/>
  <c r="I161" i="20"/>
  <c r="I160" i="20"/>
  <c r="I158" i="20"/>
  <c r="I154" i="20"/>
  <c r="I153" i="20"/>
  <c r="I151" i="20"/>
  <c r="I139" i="20"/>
  <c r="I142" i="20"/>
  <c r="I141" i="20"/>
  <c r="I135" i="20"/>
  <c r="I134" i="20"/>
  <c r="I132" i="20"/>
  <c r="I125" i="20"/>
  <c r="I128" i="20"/>
  <c r="I127" i="20"/>
  <c r="I121" i="20"/>
  <c r="I120" i="20"/>
  <c r="I118" i="20"/>
  <c r="I114" i="20"/>
  <c r="I113" i="20"/>
  <c r="I111" i="20"/>
  <c r="I107" i="20"/>
  <c r="I106" i="20"/>
  <c r="I104" i="20"/>
  <c r="I95" i="20"/>
  <c r="I94" i="20"/>
  <c r="I92" i="20"/>
  <c r="I88" i="20"/>
  <c r="I87" i="20"/>
  <c r="I85" i="20"/>
  <c r="I81" i="20"/>
  <c r="I80" i="20"/>
  <c r="I78" i="20"/>
  <c r="I73" i="20"/>
  <c r="I74" i="20"/>
  <c r="I71" i="20"/>
  <c r="I67" i="20"/>
  <c r="I66" i="20"/>
  <c r="I64" i="20"/>
  <c r="I60" i="20"/>
  <c r="I59" i="20"/>
  <c r="I57" i="20"/>
  <c r="I44" i="20"/>
  <c r="I43" i="20"/>
  <c r="I41" i="20"/>
  <c r="I37" i="20"/>
  <c r="I36" i="20"/>
  <c r="I34" i="20"/>
  <c r="I30" i="20"/>
  <c r="I29" i="20"/>
  <c r="I23" i="20"/>
  <c r="I22" i="20"/>
  <c r="I20" i="20"/>
  <c r="I16" i="20" l="1"/>
  <c r="I13" i="20"/>
  <c r="I9" i="20"/>
  <c r="I8" i="20"/>
  <c r="I7" i="20"/>
  <c r="I6" i="20"/>
  <c r="G12" i="11" l="1"/>
  <c r="G8" i="11" l="1"/>
  <c r="K15" i="11"/>
  <c r="K13" i="11"/>
  <c r="K14" i="11" s="1"/>
  <c r="K11" i="11"/>
  <c r="K9" i="11"/>
  <c r="K10" i="11" s="1"/>
  <c r="K5" i="11"/>
  <c r="K7" i="11"/>
  <c r="K6" i="11"/>
</calcChain>
</file>

<file path=xl/sharedStrings.xml><?xml version="1.0" encoding="utf-8"?>
<sst xmlns="http://schemas.openxmlformats.org/spreadsheetml/2006/main" count="4006" uniqueCount="967">
  <si>
    <t>種類</t>
    <rPh sb="0" eb="2">
      <t>シュルイ</t>
    </rPh>
    <phoneticPr fontId="2"/>
  </si>
  <si>
    <t>項目</t>
    <rPh sb="0" eb="2">
      <t>コウモク</t>
    </rPh>
    <phoneticPr fontId="2"/>
  </si>
  <si>
    <t>サービスコード</t>
    <phoneticPr fontId="2"/>
  </si>
  <si>
    <t>サービス内容略称</t>
    <rPh sb="7" eb="8">
      <t>ショウ</t>
    </rPh>
    <phoneticPr fontId="2"/>
  </si>
  <si>
    <t>算定項目</t>
    <rPh sb="2" eb="4">
      <t>コウモク</t>
    </rPh>
    <phoneticPr fontId="2"/>
  </si>
  <si>
    <t>中山間地域等における小規模事業所加算</t>
    <phoneticPr fontId="2"/>
  </si>
  <si>
    <t>特別地域加算</t>
    <phoneticPr fontId="2"/>
  </si>
  <si>
    <t>合成単位数</t>
    <rPh sb="0" eb="2">
      <t>ゴウセイ</t>
    </rPh>
    <rPh sb="2" eb="4">
      <t>タンイ</t>
    </rPh>
    <rPh sb="4" eb="5">
      <t>スウ</t>
    </rPh>
    <phoneticPr fontId="2"/>
  </si>
  <si>
    <t>算定単位</t>
    <rPh sb="0" eb="2">
      <t>サンテイ</t>
    </rPh>
    <rPh sb="2" eb="4">
      <t>タンイ</t>
    </rPh>
    <phoneticPr fontId="2"/>
  </si>
  <si>
    <t>１月につき</t>
    <rPh sb="1" eb="2">
      <t>ガツ</t>
    </rPh>
    <phoneticPr fontId="2"/>
  </si>
  <si>
    <t>１日につき</t>
    <rPh sb="1" eb="2">
      <t>ニチ</t>
    </rPh>
    <phoneticPr fontId="2"/>
  </si>
  <si>
    <t>１回につき</t>
    <rPh sb="1" eb="2">
      <t>カイ</t>
    </rPh>
    <phoneticPr fontId="2"/>
  </si>
  <si>
    <t>１月につき</t>
    <phoneticPr fontId="2"/>
  </si>
  <si>
    <t>１日につき</t>
    <phoneticPr fontId="2"/>
  </si>
  <si>
    <t>１回につき</t>
    <phoneticPr fontId="2"/>
  </si>
  <si>
    <t>所定単位数の15％加算</t>
    <rPh sb="0" eb="2">
      <t>ショテイ</t>
    </rPh>
    <rPh sb="2" eb="5">
      <t>タンイスウ</t>
    </rPh>
    <rPh sb="9" eb="11">
      <t>カサン</t>
    </rPh>
    <phoneticPr fontId="2"/>
  </si>
  <si>
    <t>所定単位数の10％加算</t>
    <rPh sb="0" eb="2">
      <t>ショテイ</t>
    </rPh>
    <rPh sb="2" eb="5">
      <t>タンイスウ</t>
    </rPh>
    <rPh sb="9" eb="11">
      <t>カサン</t>
    </rPh>
    <phoneticPr fontId="2"/>
  </si>
  <si>
    <t>所定単位数の5％加算</t>
    <rPh sb="0" eb="2">
      <t>ショテイ</t>
    </rPh>
    <rPh sb="2" eb="5">
      <t>タンイスウ</t>
    </rPh>
    <rPh sb="8" eb="10">
      <t>カサン</t>
    </rPh>
    <phoneticPr fontId="2"/>
  </si>
  <si>
    <t>200単位加算</t>
    <rPh sb="3" eb="5">
      <t>タンイ</t>
    </rPh>
    <rPh sb="5" eb="7">
      <t>カサン</t>
    </rPh>
    <phoneticPr fontId="2"/>
  </si>
  <si>
    <t>100単位加算</t>
    <rPh sb="3" eb="5">
      <t>タンイ</t>
    </rPh>
    <rPh sb="5" eb="7">
      <t>カサン</t>
    </rPh>
    <phoneticPr fontId="2"/>
  </si>
  <si>
    <t>定員超過の場合</t>
    <phoneticPr fontId="2"/>
  </si>
  <si>
    <t>看護・介護職員が欠員の場合</t>
    <phoneticPr fontId="2"/>
  </si>
  <si>
    <t>定員超過の場合
×70％</t>
    <rPh sb="0" eb="2">
      <t>テイイン</t>
    </rPh>
    <rPh sb="2" eb="4">
      <t>チョウカ</t>
    </rPh>
    <rPh sb="5" eb="7">
      <t>バアイ</t>
    </rPh>
    <phoneticPr fontId="2"/>
  </si>
  <si>
    <t>看護・介護職員が欠員の場合
×70％</t>
    <rPh sb="0" eb="2">
      <t>カンゴ</t>
    </rPh>
    <rPh sb="3" eb="5">
      <t>カイゴ</t>
    </rPh>
    <rPh sb="5" eb="7">
      <t>ショクイン</t>
    </rPh>
    <rPh sb="8" eb="10">
      <t>ケツイン</t>
    </rPh>
    <rPh sb="11" eb="13">
      <t>バアイ</t>
    </rPh>
    <phoneticPr fontId="2"/>
  </si>
  <si>
    <t>事業対象者・要支援１</t>
    <phoneticPr fontId="2"/>
  </si>
  <si>
    <t>事業対象者・要支援１
※１月の中で全部で４回まで</t>
    <phoneticPr fontId="2"/>
  </si>
  <si>
    <t>事業対象者・要支援２</t>
    <phoneticPr fontId="2"/>
  </si>
  <si>
    <t>事業対象者・要支援２
※１月の中で全部で５回から８回まで</t>
    <phoneticPr fontId="2"/>
  </si>
  <si>
    <t>中山間地域等に居住する者へのサービス提供加算</t>
    <rPh sb="18" eb="20">
      <t>テイキョウ</t>
    </rPh>
    <rPh sb="20" eb="22">
      <t>カサン</t>
    </rPh>
    <phoneticPr fontId="2"/>
  </si>
  <si>
    <t>所定単位数の５％加算</t>
    <rPh sb="0" eb="2">
      <t>ショテイ</t>
    </rPh>
    <rPh sb="2" eb="4">
      <t>タンイ</t>
    </rPh>
    <rPh sb="4" eb="5">
      <t>スウ</t>
    </rPh>
    <rPh sb="8" eb="10">
      <t>カサン</t>
    </rPh>
    <phoneticPr fontId="2"/>
  </si>
  <si>
    <t>事業対象者・要支援１</t>
    <phoneticPr fontId="2"/>
  </si>
  <si>
    <t>事業対象者・要支援２</t>
    <phoneticPr fontId="2"/>
  </si>
  <si>
    <t>事業対象者・要支援１</t>
    <phoneticPr fontId="2"/>
  </si>
  <si>
    <t>ホ　口腔機能向上加算</t>
    <rPh sb="8" eb="10">
      <t>カサン</t>
    </rPh>
    <phoneticPr fontId="2"/>
  </si>
  <si>
    <t>ヘ　選択的サービス複数実施加算</t>
    <phoneticPr fontId="2"/>
  </si>
  <si>
    <t>(1) 選択的サービス複数実施加算（Ⅰ）</t>
    <phoneticPr fontId="2"/>
  </si>
  <si>
    <t>(2) 選択的サービス複数実施加算（Ⅱ）</t>
    <phoneticPr fontId="2"/>
  </si>
  <si>
    <t>運動器機能向上及び栄養改善</t>
    <rPh sb="11" eb="13">
      <t>カイゼン</t>
    </rPh>
    <phoneticPr fontId="2"/>
  </si>
  <si>
    <t>運動器機能向上及び口腔機能向上</t>
    <rPh sb="13" eb="15">
      <t>コウジョウ</t>
    </rPh>
    <phoneticPr fontId="2"/>
  </si>
  <si>
    <t>栄養改善及び口腔機能向上</t>
    <phoneticPr fontId="2"/>
  </si>
  <si>
    <t>チ　サービス提供体制強化加算</t>
    <phoneticPr fontId="2"/>
  </si>
  <si>
    <t>(2) サービス提供体制強化加算（Ⅰ）ロ</t>
    <phoneticPr fontId="2"/>
  </si>
  <si>
    <t>(1) サービス提供体制強化加算（Ⅰ）イ</t>
    <phoneticPr fontId="2"/>
  </si>
  <si>
    <t>(3) サービス提供体制強化加算（Ⅱ）</t>
    <phoneticPr fontId="2"/>
  </si>
  <si>
    <t>事業対象者・要支援２</t>
    <phoneticPr fontId="2"/>
  </si>
  <si>
    <t>72単位</t>
    <rPh sb="2" eb="4">
      <t>タンイ</t>
    </rPh>
    <phoneticPr fontId="2"/>
  </si>
  <si>
    <t>144単位</t>
    <rPh sb="3" eb="5">
      <t>タンイ</t>
    </rPh>
    <phoneticPr fontId="2"/>
  </si>
  <si>
    <t>48単位</t>
    <rPh sb="2" eb="4">
      <t>タンイ</t>
    </rPh>
    <phoneticPr fontId="2"/>
  </si>
  <si>
    <t>96単位</t>
    <rPh sb="2" eb="4">
      <t>タンイ</t>
    </rPh>
    <phoneticPr fontId="2"/>
  </si>
  <si>
    <t>24単位</t>
    <rPh sb="2" eb="4">
      <t>タンイ</t>
    </rPh>
    <phoneticPr fontId="2"/>
  </si>
  <si>
    <t>リ 介護職員処遇改善加算</t>
    <phoneticPr fontId="2"/>
  </si>
  <si>
    <t>480単位加算</t>
    <phoneticPr fontId="2"/>
  </si>
  <si>
    <t>運動器機能向上、栄養改善及び口腔機能向上　　</t>
    <phoneticPr fontId="2"/>
  </si>
  <si>
    <t>700単位加算</t>
    <phoneticPr fontId="2"/>
  </si>
  <si>
    <t>ロ　生活機能向上グループ活動加算　　　　　　　　　　　　　　　　　　　　　　　　</t>
    <phoneticPr fontId="2"/>
  </si>
  <si>
    <t>ハ　運動器機能向上加算　　　　　　　　　　　　　　　　　　　　　　　　</t>
    <phoneticPr fontId="2"/>
  </si>
  <si>
    <t>ニ　栄養改善加算　　　　　　　　　　　　　　　　　　　　　　　　　　　　　</t>
    <phoneticPr fontId="2"/>
  </si>
  <si>
    <t>120単位加算</t>
    <phoneticPr fontId="2"/>
  </si>
  <si>
    <t>100単位加算</t>
    <phoneticPr fontId="2"/>
  </si>
  <si>
    <t>若年性認知症利用者受入加算　　　　　　　　　　　　　　　　　　　　　　　　　　　　</t>
    <rPh sb="11" eb="13">
      <t>カサン</t>
    </rPh>
    <phoneticPr fontId="2"/>
  </si>
  <si>
    <t>240単位加算</t>
    <phoneticPr fontId="2"/>
  </si>
  <si>
    <t>376単位減算</t>
    <phoneticPr fontId="2"/>
  </si>
  <si>
    <t>752単位減算</t>
    <phoneticPr fontId="2"/>
  </si>
  <si>
    <t>225単位加算</t>
    <phoneticPr fontId="2"/>
  </si>
  <si>
    <t>150単位加算</t>
    <phoneticPr fontId="2"/>
  </si>
  <si>
    <t>(1)介護職員処遇改善加算（Ⅰ） 　　　所定単位数の40/1000 加算</t>
    <rPh sb="34" eb="36">
      <t>カサン</t>
    </rPh>
    <phoneticPr fontId="2"/>
  </si>
  <si>
    <t>(2)介護職員処遇改善加算（Ⅱ） 　　　所定単位数の22/1000 加算</t>
    <rPh sb="34" eb="36">
      <t>カサン</t>
    </rPh>
    <phoneticPr fontId="2"/>
  </si>
  <si>
    <t>(3)介護職員処遇改善加算（Ⅲ） 　　(2)で算定した単位数の　90％加算</t>
    <phoneticPr fontId="2"/>
  </si>
  <si>
    <t>(4)介護職員処遇改善加算（Ⅳ）　　 (2)で算定した単位数の　80％加算</t>
    <rPh sb="35" eb="37">
      <t>カサン</t>
    </rPh>
    <phoneticPr fontId="2"/>
  </si>
  <si>
    <t>1,317単位</t>
    <rPh sb="5" eb="7">
      <t>タンイ</t>
    </rPh>
    <phoneticPr fontId="2"/>
  </si>
  <si>
    <t>A2</t>
    <phoneticPr fontId="2"/>
  </si>
  <si>
    <t>Ａ6</t>
    <phoneticPr fontId="2"/>
  </si>
  <si>
    <t>0単位</t>
    <phoneticPr fontId="2"/>
  </si>
  <si>
    <t>-</t>
    <phoneticPr fontId="2"/>
  </si>
  <si>
    <t>0単位</t>
    <phoneticPr fontId="2"/>
  </si>
  <si>
    <t>定員超過の場合</t>
    <phoneticPr fontId="2"/>
  </si>
  <si>
    <t>1,317単位</t>
    <phoneticPr fontId="2"/>
  </si>
  <si>
    <t>43単位</t>
    <phoneticPr fontId="2"/>
  </si>
  <si>
    <t>43単位</t>
    <phoneticPr fontId="2"/>
  </si>
  <si>
    <t>2,701単位</t>
    <phoneticPr fontId="2"/>
  </si>
  <si>
    <t>2,701単位</t>
    <phoneticPr fontId="2"/>
  </si>
  <si>
    <t>89単位</t>
    <phoneticPr fontId="2"/>
  </si>
  <si>
    <t>A６　通所型サービス（独自）サービスコード表（緩和した基準によるサービス）</t>
    <rPh sb="3" eb="5">
      <t>ツウショ</t>
    </rPh>
    <rPh sb="11" eb="13">
      <t>ドクジ</t>
    </rPh>
    <phoneticPr fontId="2"/>
  </si>
  <si>
    <t>イ　通所型サービス費
（独自）</t>
    <rPh sb="12" eb="14">
      <t>ドクジ</t>
    </rPh>
    <phoneticPr fontId="2"/>
  </si>
  <si>
    <t>事業所と同一建物に居住する者又は同一建物から利用する者に通所型サービス（独自）を行う場合</t>
    <rPh sb="36" eb="38">
      <t>ドクジ</t>
    </rPh>
    <phoneticPr fontId="2"/>
  </si>
  <si>
    <t>訪問型独自サービス特別地域加算</t>
    <phoneticPr fontId="2"/>
  </si>
  <si>
    <t>訪問型独自サービス特別地域加算日割</t>
    <phoneticPr fontId="2"/>
  </si>
  <si>
    <t>訪問型独自サービス小規模事業所加算</t>
    <phoneticPr fontId="2"/>
  </si>
  <si>
    <t>訪問型独自サービス小規模事業所加算日割</t>
    <phoneticPr fontId="2"/>
  </si>
  <si>
    <t>訪問型独自サービス中山間地域等提供加算</t>
    <rPh sb="18" eb="19">
      <t>サン</t>
    </rPh>
    <phoneticPr fontId="2"/>
  </si>
  <si>
    <t>訪問型独自サービス中山間地域等加算日割</t>
    <phoneticPr fontId="2"/>
  </si>
  <si>
    <t>訪問型独自サービスⅠ／２日割</t>
    <rPh sb="12" eb="14">
      <t>ヒワ</t>
    </rPh>
    <phoneticPr fontId="2"/>
  </si>
  <si>
    <t>訪問型独自サービスⅡ／２</t>
    <phoneticPr fontId="2"/>
  </si>
  <si>
    <t>訪問型独自サービスⅡ／２日割</t>
    <phoneticPr fontId="2"/>
  </si>
  <si>
    <t>訪問型独自サービスⅢ／２</t>
    <phoneticPr fontId="2"/>
  </si>
  <si>
    <t>訪問型独自サービスⅢ／２日割</t>
    <phoneticPr fontId="2"/>
  </si>
  <si>
    <t>通所型独自サービス１</t>
    <rPh sb="3" eb="5">
      <t>ドクジ</t>
    </rPh>
    <phoneticPr fontId="2"/>
  </si>
  <si>
    <t>通所型独自サービス１日割</t>
    <rPh sb="11" eb="12">
      <t>ワリ</t>
    </rPh>
    <phoneticPr fontId="2"/>
  </si>
  <si>
    <t>通所型独自サービス２</t>
    <phoneticPr fontId="2"/>
  </si>
  <si>
    <t>通所型独自サービス２日割</t>
    <phoneticPr fontId="2"/>
  </si>
  <si>
    <t>通所型独自サービス１回数</t>
    <rPh sb="11" eb="12">
      <t>カズ</t>
    </rPh>
    <phoneticPr fontId="2"/>
  </si>
  <si>
    <t>通所型独自サービス２回数</t>
    <phoneticPr fontId="2"/>
  </si>
  <si>
    <t>通所型独自サービス中山間地域等提供加算</t>
    <rPh sb="17" eb="19">
      <t>カサン</t>
    </rPh>
    <phoneticPr fontId="2"/>
  </si>
  <si>
    <t>通所型独自サービス中山間地域等加算日割</t>
    <rPh sb="17" eb="19">
      <t>ヒワ</t>
    </rPh>
    <phoneticPr fontId="2"/>
  </si>
  <si>
    <t>通所型独自サービス中山間地域等加算回数</t>
    <phoneticPr fontId="2"/>
  </si>
  <si>
    <t>通所型独自サービス若年性認知症受入加算</t>
    <phoneticPr fontId="2"/>
  </si>
  <si>
    <t>通所型独自サービス同一建物減算１</t>
    <phoneticPr fontId="2"/>
  </si>
  <si>
    <t>通所型独自サービス同一建物減算２</t>
    <phoneticPr fontId="2"/>
  </si>
  <si>
    <t>通所型独自生活向上グループ活動加算</t>
    <phoneticPr fontId="2"/>
  </si>
  <si>
    <t>通所型独自サービス運動器機能向上加算</t>
    <phoneticPr fontId="2"/>
  </si>
  <si>
    <t>通所型独自サービス栄養改善加算</t>
    <phoneticPr fontId="2"/>
  </si>
  <si>
    <t>通所型独自サービス口腔機能向上加算</t>
    <phoneticPr fontId="2"/>
  </si>
  <si>
    <t>通所型独自複数サービス実施加算Ⅰ１</t>
    <phoneticPr fontId="2"/>
  </si>
  <si>
    <t>通所型独自複数サービス実施加算Ⅰ2</t>
    <phoneticPr fontId="2"/>
  </si>
  <si>
    <t>通所型独自複数サービス実施加算Ⅰ3</t>
    <phoneticPr fontId="2"/>
  </si>
  <si>
    <t>通所型独自複数サービス実施加算Ⅱ</t>
    <phoneticPr fontId="2"/>
  </si>
  <si>
    <t>通所型独自サービス事業所評価加算</t>
    <phoneticPr fontId="2"/>
  </si>
  <si>
    <t>通所型独自サービス提供体制加算Ⅰ１１</t>
    <phoneticPr fontId="2"/>
  </si>
  <si>
    <t>通所型独自サービス提供体制加算Ⅰ１２</t>
    <phoneticPr fontId="2"/>
  </si>
  <si>
    <t>通所型独自サービス提供体制加算Ⅰ２１</t>
    <phoneticPr fontId="2"/>
  </si>
  <si>
    <t>通所型独自サービス提供体制加算Ⅰ２２</t>
    <phoneticPr fontId="2"/>
  </si>
  <si>
    <t>通所型独自サービス提供体制加算Ⅱ１</t>
    <phoneticPr fontId="2"/>
  </si>
  <si>
    <t>通所型独自サービス提供体制加算Ⅱ２</t>
    <phoneticPr fontId="2"/>
  </si>
  <si>
    <t>通所型独自サービス処遇改善加算Ⅰ</t>
    <phoneticPr fontId="2"/>
  </si>
  <si>
    <t>通所型独自サービス処遇改善加算Ⅱ</t>
    <phoneticPr fontId="2"/>
  </si>
  <si>
    <t>通所型独自サービス処遇改善加算Ⅲ</t>
    <phoneticPr fontId="2"/>
  </si>
  <si>
    <t>通所型独自サービス処遇改善加算Ⅳ</t>
    <phoneticPr fontId="2"/>
  </si>
  <si>
    <t>通所型独自サービス１・定超</t>
    <rPh sb="12" eb="13">
      <t>コ</t>
    </rPh>
    <phoneticPr fontId="2"/>
  </si>
  <si>
    <t>通所型独自サービス１日割・定超</t>
    <phoneticPr fontId="2"/>
  </si>
  <si>
    <t>通所型独自サービス２・定超</t>
    <phoneticPr fontId="2"/>
  </si>
  <si>
    <t>通所型独自サービス２日割・定超</t>
    <phoneticPr fontId="2"/>
  </si>
  <si>
    <t>通所型独自サービス１回数・定超</t>
    <phoneticPr fontId="2"/>
  </si>
  <si>
    <t>通所型独自サービス２回数・定超</t>
    <phoneticPr fontId="2"/>
  </si>
  <si>
    <t>通所型独自サービス１・人欠</t>
    <rPh sb="11" eb="12">
      <t>ヒト</t>
    </rPh>
    <rPh sb="12" eb="13">
      <t>ケツ</t>
    </rPh>
    <phoneticPr fontId="2"/>
  </si>
  <si>
    <t>通所型独自サービス１日割・人欠</t>
    <phoneticPr fontId="2"/>
  </si>
  <si>
    <t>通所型独自サービス２・人欠</t>
    <phoneticPr fontId="2"/>
  </si>
  <si>
    <t>通所型独自サービス２日割・人欠</t>
    <phoneticPr fontId="2"/>
  </si>
  <si>
    <t>通所型独自サービス１回数・人欠</t>
    <phoneticPr fontId="2"/>
  </si>
  <si>
    <t>通所型独自サービス２回数・人欠</t>
    <phoneticPr fontId="2"/>
  </si>
  <si>
    <t>ト　事業所評価加算</t>
    <phoneticPr fontId="2"/>
  </si>
  <si>
    <t>定員超過の場合×70％</t>
    <rPh sb="0" eb="2">
      <t>テイイン</t>
    </rPh>
    <rPh sb="2" eb="4">
      <t>チョウカ</t>
    </rPh>
    <rPh sb="5" eb="7">
      <t>バアイ</t>
    </rPh>
    <phoneticPr fontId="2"/>
  </si>
  <si>
    <t>看護・介護職員が欠員の場合×70％</t>
    <rPh sb="0" eb="2">
      <t>カンゴ</t>
    </rPh>
    <rPh sb="3" eb="5">
      <t>カイゴ</t>
    </rPh>
    <rPh sb="5" eb="7">
      <t>ショクイン</t>
    </rPh>
    <rPh sb="8" eb="10">
      <t>ケツイン</t>
    </rPh>
    <rPh sb="11" eb="13">
      <t>バアイ</t>
    </rPh>
    <phoneticPr fontId="2"/>
  </si>
  <si>
    <t>ＡＦ</t>
    <phoneticPr fontId="2"/>
  </si>
  <si>
    <t>介護予防ケア初回加算</t>
    <rPh sb="0" eb="2">
      <t>カイゴ</t>
    </rPh>
    <rPh sb="2" eb="4">
      <t>ヨボウ</t>
    </rPh>
    <rPh sb="6" eb="8">
      <t>ショカイ</t>
    </rPh>
    <rPh sb="8" eb="10">
      <t>カサン</t>
    </rPh>
    <phoneticPr fontId="2"/>
  </si>
  <si>
    <t>単位加算</t>
    <rPh sb="0" eb="2">
      <t>タンイ</t>
    </rPh>
    <rPh sb="2" eb="4">
      <t>カサン</t>
    </rPh>
    <phoneticPr fontId="4"/>
  </si>
  <si>
    <t>単位</t>
    <rPh sb="0" eb="2">
      <t>タンイ</t>
    </rPh>
    <phoneticPr fontId="4"/>
  </si>
  <si>
    <t>訪問型独自サービスⅠ／２</t>
    <rPh sb="3" eb="5">
      <t>ドクジ</t>
    </rPh>
    <phoneticPr fontId="2"/>
  </si>
  <si>
    <t>訪問型独自サービス初回加算</t>
    <phoneticPr fontId="2"/>
  </si>
  <si>
    <t>A2</t>
  </si>
  <si>
    <t>介護予防ケアマネジメントA</t>
    <rPh sb="0" eb="2">
      <t>カイゴ</t>
    </rPh>
    <rPh sb="2" eb="4">
      <t>ヨボウ</t>
    </rPh>
    <phoneticPr fontId="2"/>
  </si>
  <si>
    <t>介護予防ケアマネジメントB</t>
    <rPh sb="0" eb="2">
      <t>カイゴ</t>
    </rPh>
    <rPh sb="2" eb="4">
      <t>ヨボウ</t>
    </rPh>
    <phoneticPr fontId="2"/>
  </si>
  <si>
    <t>介護予防ケアマネジメントC</t>
    <rPh sb="0" eb="2">
      <t>カイゴ</t>
    </rPh>
    <rPh sb="2" eb="4">
      <t>ヨボウ</t>
    </rPh>
    <phoneticPr fontId="2"/>
  </si>
  <si>
    <t>富士市介護予防・日常生活支援総合事業　　★訪問型サービス（介護予防訪問介護相当）サービスコード表</t>
    <rPh sb="21" eb="23">
      <t>ホウモン</t>
    </rPh>
    <rPh sb="29" eb="30">
      <t>カイ</t>
    </rPh>
    <rPh sb="30" eb="31">
      <t>ゴ</t>
    </rPh>
    <rPh sb="31" eb="33">
      <t>ヨボウ</t>
    </rPh>
    <rPh sb="33" eb="35">
      <t>ホウモン</t>
    </rPh>
    <rPh sb="35" eb="37">
      <t>カイゴ</t>
    </rPh>
    <rPh sb="37" eb="39">
      <t>ソウトウ</t>
    </rPh>
    <phoneticPr fontId="2"/>
  </si>
  <si>
    <t>富士市介護予防・日常生活支援総合事業　　★訪問型サービス（健康づくりヘルパー）サービスコード表</t>
    <rPh sb="29" eb="31">
      <t>ケンコウ</t>
    </rPh>
    <phoneticPr fontId="2"/>
  </si>
  <si>
    <t>富士市介護予防・日常生活支援総合事業　　★通所型サービス（介護予防通所介護相当）サービスコード表</t>
    <rPh sb="21" eb="23">
      <t>ツウショ</t>
    </rPh>
    <rPh sb="23" eb="24">
      <t>カタ</t>
    </rPh>
    <rPh sb="29" eb="30">
      <t>カイ</t>
    </rPh>
    <rPh sb="30" eb="31">
      <t>ゴ</t>
    </rPh>
    <rPh sb="31" eb="33">
      <t>ヨボウ</t>
    </rPh>
    <rPh sb="33" eb="35">
      <t>ツウショ</t>
    </rPh>
    <rPh sb="35" eb="36">
      <t>カイ</t>
    </rPh>
    <rPh sb="36" eb="37">
      <t>ゴ</t>
    </rPh>
    <rPh sb="37" eb="39">
      <t>ソウトウ</t>
    </rPh>
    <rPh sb="47" eb="48">
      <t>ヒョウ</t>
    </rPh>
    <phoneticPr fontId="2"/>
  </si>
  <si>
    <t>富士市介護予防・日常生活支援総合事業　　★介護予防ケアマネジメントサービスコード表</t>
    <rPh sb="21" eb="23">
      <t>カイゴ</t>
    </rPh>
    <rPh sb="23" eb="25">
      <t>ヨボウ</t>
    </rPh>
    <rPh sb="40" eb="41">
      <t>ヒョウ</t>
    </rPh>
    <phoneticPr fontId="2"/>
  </si>
  <si>
    <t>訪問型独自サービス生活機能向上連携加算Ⅰ</t>
    <rPh sb="15" eb="17">
      <t>レンケイ</t>
    </rPh>
    <phoneticPr fontId="2"/>
  </si>
  <si>
    <t>通所型独自サービス処遇改善加算Ⅰ</t>
    <rPh sb="3" eb="5">
      <t>ドクジ</t>
    </rPh>
    <phoneticPr fontId="2"/>
  </si>
  <si>
    <t>通所型独自サービス処遇改善加算Ⅱ</t>
    <rPh sb="3" eb="5">
      <t>ドクジ</t>
    </rPh>
    <phoneticPr fontId="2"/>
  </si>
  <si>
    <t>通所型独自サービス処遇改善加算Ⅲ</t>
    <rPh sb="3" eb="5">
      <t>ドクジ</t>
    </rPh>
    <phoneticPr fontId="2"/>
  </si>
  <si>
    <t>訪問型独自サービス処遇改善加算Ⅰ</t>
    <rPh sb="3" eb="5">
      <t>ドクジ</t>
    </rPh>
    <phoneticPr fontId="2"/>
  </si>
  <si>
    <t>訪問型独自サービス処遇改善加算Ⅱ</t>
    <rPh sb="3" eb="5">
      <t>ドクジ</t>
    </rPh>
    <phoneticPr fontId="2"/>
  </si>
  <si>
    <t>訪問型独自サービス処遇改善加算Ⅲ</t>
    <rPh sb="3" eb="5">
      <t>ドクジ</t>
    </rPh>
    <phoneticPr fontId="2"/>
  </si>
  <si>
    <t>5単位加算</t>
    <phoneticPr fontId="2"/>
  </si>
  <si>
    <t>1回につき</t>
    <rPh sb="1" eb="2">
      <t>カイ</t>
    </rPh>
    <phoneticPr fontId="3"/>
  </si>
  <si>
    <t>(1)生活機能向上連携加算Ⅰ</t>
    <rPh sb="9" eb="11">
      <t>レンケイ</t>
    </rPh>
    <phoneticPr fontId="2"/>
  </si>
  <si>
    <t>(2)生活機能向上連携加算Ⅱ</t>
    <rPh sb="9" eb="11">
      <t>レンケイ</t>
    </rPh>
    <phoneticPr fontId="2"/>
  </si>
  <si>
    <t>富士市介護予防・日常生活支援総合事業　　★通所型独自サービス（介護予防通所介護相当）サービスコード表</t>
    <rPh sb="31" eb="32">
      <t>カイ</t>
    </rPh>
    <rPh sb="32" eb="33">
      <t>ゴ</t>
    </rPh>
    <rPh sb="33" eb="35">
      <t>ヨボウ</t>
    </rPh>
    <rPh sb="35" eb="37">
      <t>ツウショ</t>
    </rPh>
    <rPh sb="37" eb="38">
      <t>カイ</t>
    </rPh>
    <rPh sb="38" eb="39">
      <t>ゴ</t>
    </rPh>
    <rPh sb="39" eb="41">
      <t>ソウトウ</t>
    </rPh>
    <rPh sb="49" eb="50">
      <t>ヒョウ</t>
    </rPh>
    <phoneticPr fontId="2"/>
  </si>
  <si>
    <t>給付率70％</t>
    <rPh sb="0" eb="2">
      <t>キュウフ</t>
    </rPh>
    <rPh sb="2" eb="3">
      <t>リツ</t>
    </rPh>
    <phoneticPr fontId="2"/>
  </si>
  <si>
    <t>イ　通所型独自サービス費
（独自）</t>
    <rPh sb="14" eb="16">
      <t>ドクジ</t>
    </rPh>
    <phoneticPr fontId="2"/>
  </si>
  <si>
    <t>1回につき</t>
    <rPh sb="1" eb="2">
      <t>カイ</t>
    </rPh>
    <phoneticPr fontId="2"/>
  </si>
  <si>
    <t>給付率７０％</t>
    <rPh sb="0" eb="2">
      <t>キュウフ</t>
    </rPh>
    <rPh sb="2" eb="3">
      <t>リツ</t>
    </rPh>
    <phoneticPr fontId="2"/>
  </si>
  <si>
    <t>1月につき</t>
    <rPh sb="1" eb="2">
      <t>ツキ</t>
    </rPh>
    <phoneticPr fontId="2"/>
  </si>
  <si>
    <t>委託連携加算</t>
    <rPh sb="0" eb="2">
      <t>イタク</t>
    </rPh>
    <rPh sb="2" eb="4">
      <t>レンケイ</t>
    </rPh>
    <rPh sb="4" eb="6">
      <t>カサン</t>
    </rPh>
    <phoneticPr fontId="2"/>
  </si>
  <si>
    <t>１月につき</t>
  </si>
  <si>
    <t>通所型独自サービス栄養アセスメント加算</t>
    <phoneticPr fontId="3"/>
  </si>
  <si>
    <t>ニ　若年性認知症利用者受入加算　　　　　　　　　　　　　　　　　　　　　　　　　　　　</t>
    <rPh sb="13" eb="15">
      <t>カサン</t>
    </rPh>
    <phoneticPr fontId="2"/>
  </si>
  <si>
    <t>ホ　栄養アセスメント加算</t>
    <rPh sb="2" eb="4">
      <t>エイヨウ</t>
    </rPh>
    <rPh sb="10" eb="12">
      <t>カサン</t>
    </rPh>
    <phoneticPr fontId="2"/>
  </si>
  <si>
    <t>ヘ　栄養改善加算　　　　　　　　　　　　　　　　　　　　　　　　　　　　　</t>
    <phoneticPr fontId="2"/>
  </si>
  <si>
    <t>50単位加算</t>
    <phoneticPr fontId="3"/>
  </si>
  <si>
    <t>200単位加算</t>
    <phoneticPr fontId="2"/>
  </si>
  <si>
    <t>通所型独自サービス栄養改善加算</t>
    <phoneticPr fontId="2"/>
  </si>
  <si>
    <t>通所型独自サービス口腔機能向上加算Ⅰ</t>
    <phoneticPr fontId="2"/>
  </si>
  <si>
    <t>通所型独自サービス口腔機能向上加算Ⅱ</t>
    <phoneticPr fontId="2"/>
  </si>
  <si>
    <t>160単位加算</t>
    <phoneticPr fontId="3"/>
  </si>
  <si>
    <t>(1) 口腔機能向上加算（Ⅰ）</t>
  </si>
  <si>
    <t>(2) 口腔機能向上加算（Ⅱ）</t>
    <phoneticPr fontId="3"/>
  </si>
  <si>
    <t>(1) サービス提供体制強化加算（Ⅰ）</t>
    <phoneticPr fontId="2"/>
  </si>
  <si>
    <t>(2) サービス提供体制強化加算（Ⅱ）</t>
    <phoneticPr fontId="2"/>
  </si>
  <si>
    <t>88単位</t>
    <rPh sb="2" eb="4">
      <t>タンイ</t>
    </rPh>
    <phoneticPr fontId="2"/>
  </si>
  <si>
    <t>176単位</t>
    <rPh sb="3" eb="5">
      <t>タンイ</t>
    </rPh>
    <phoneticPr fontId="2"/>
  </si>
  <si>
    <t>通所型独自サービス提供体制加算Ⅲ１</t>
    <phoneticPr fontId="3"/>
  </si>
  <si>
    <t>通所型独自サービス提供体制加算Ⅲ２</t>
    <phoneticPr fontId="3"/>
  </si>
  <si>
    <t>通所型独自サービス提供体制加算Ⅰ１</t>
    <phoneticPr fontId="2"/>
  </si>
  <si>
    <t>通所型独自サービス提供体制加算Ⅰ２</t>
    <phoneticPr fontId="2"/>
  </si>
  <si>
    <t>通所型独自サービス生活機能向上連携加算Ⅰ</t>
    <rPh sb="0" eb="2">
      <t>ツウショ</t>
    </rPh>
    <rPh sb="15" eb="17">
      <t>レンケイ</t>
    </rPh>
    <phoneticPr fontId="2"/>
  </si>
  <si>
    <t>(3) サービス提供体制強化加算（Ⅲ）</t>
    <phoneticPr fontId="3"/>
  </si>
  <si>
    <t xml:space="preserve">(1) 生活機能向上連携加算（Ⅰ）（３月に１回を限度） </t>
    <phoneticPr fontId="3"/>
  </si>
  <si>
    <t>(2) 生活機能向上連携加算（Ⅱ）</t>
    <phoneticPr fontId="3"/>
  </si>
  <si>
    <t>通所型独自サービス栄養スクリーニング加算Ⅰ</t>
    <rPh sb="18" eb="20">
      <t>カサン</t>
    </rPh>
    <phoneticPr fontId="2"/>
  </si>
  <si>
    <t>通所型独自サービス栄養スクリーニング加算Ⅱ</t>
    <rPh sb="18" eb="20">
      <t>カサン</t>
    </rPh>
    <phoneticPr fontId="2"/>
  </si>
  <si>
    <t>(2) 口腔・栄養スクリーニング加算（Ⅱ）（６月に１回を限度）</t>
  </si>
  <si>
    <t>20単位加算</t>
    <phoneticPr fontId="2"/>
  </si>
  <si>
    <t>40単位加算</t>
    <phoneticPr fontId="3"/>
  </si>
  <si>
    <t>(2) 口腔機能向上加算（Ⅱ）</t>
    <phoneticPr fontId="5"/>
  </si>
  <si>
    <t>160単位加算</t>
    <phoneticPr fontId="2"/>
  </si>
  <si>
    <t>(1)  サービス提供体制強化加算（Ⅰ）</t>
    <phoneticPr fontId="2"/>
  </si>
  <si>
    <t>通所型独自サービス提供体制加算Ⅲ１</t>
    <phoneticPr fontId="2"/>
  </si>
  <si>
    <t>(1) 口腔・栄養スクリーニング加算（Ⅰ）（６月に１回を限度）</t>
    <phoneticPr fontId="3"/>
  </si>
  <si>
    <t>通所型独自サービス科学的介護推進体制加算</t>
    <phoneticPr fontId="3"/>
  </si>
  <si>
    <t>40単位加算</t>
    <phoneticPr fontId="2"/>
  </si>
  <si>
    <t>１月につき</t>
    <phoneticPr fontId="5"/>
  </si>
  <si>
    <t>所定単位数の10％減算</t>
    <rPh sb="0" eb="2">
      <t>ショテイ</t>
    </rPh>
    <rPh sb="2" eb="4">
      <t>タンイ</t>
    </rPh>
    <rPh sb="4" eb="5">
      <t>スウ</t>
    </rPh>
    <rPh sb="9" eb="11">
      <t>ゲンサン</t>
    </rPh>
    <phoneticPr fontId="6"/>
  </si>
  <si>
    <t>通所型独自サービス栄養アセスメント加算</t>
    <phoneticPr fontId="2"/>
  </si>
  <si>
    <t>50単位加算</t>
    <phoneticPr fontId="2"/>
  </si>
  <si>
    <t>(3) サービス提供体制強化加算（Ⅲ）</t>
    <phoneticPr fontId="2"/>
  </si>
  <si>
    <t>通所型独自サービス科学的介護推進体制加算</t>
    <phoneticPr fontId="5"/>
  </si>
  <si>
    <t>へ　栄養改善加算</t>
    <phoneticPr fontId="2"/>
  </si>
  <si>
    <t>ニ　若年性認知症利用者受入加算</t>
    <rPh sb="13" eb="15">
      <t>カサン</t>
    </rPh>
    <phoneticPr fontId="2"/>
  </si>
  <si>
    <t>中山間地域等に居住する者へのサービス提供加算</t>
    <phoneticPr fontId="2"/>
  </si>
  <si>
    <t>A6</t>
  </si>
  <si>
    <t>A6</t>
    <phoneticPr fontId="2"/>
  </si>
  <si>
    <t xml:space="preserve"> </t>
    <phoneticPr fontId="4"/>
  </si>
  <si>
    <t>通所型独自サービス提供体制加算Ⅲ２</t>
    <phoneticPr fontId="2"/>
  </si>
  <si>
    <t>給付率６０％（現役並み所得者の給付額の減額）</t>
    <phoneticPr fontId="2"/>
  </si>
  <si>
    <t>訪問型独自サービス生活機能向上連携加算Ⅱ</t>
    <rPh sb="15" eb="17">
      <t>レンケイ</t>
    </rPh>
    <phoneticPr fontId="2"/>
  </si>
  <si>
    <t>１日につき</t>
    <rPh sb="1" eb="2">
      <t>ニチ</t>
    </rPh>
    <phoneticPr fontId="5"/>
  </si>
  <si>
    <t>合成単位数
（現行）</t>
    <rPh sb="0" eb="2">
      <t>ゴウセイ</t>
    </rPh>
    <rPh sb="2" eb="4">
      <t>タンイ</t>
    </rPh>
    <rPh sb="4" eb="5">
      <t>スウ</t>
    </rPh>
    <rPh sb="7" eb="9">
      <t>ゲンコウ</t>
    </rPh>
    <phoneticPr fontId="2"/>
  </si>
  <si>
    <t>訪問型独自サービス口腔連携強化加算</t>
    <phoneticPr fontId="2"/>
  </si>
  <si>
    <t>50単位加算</t>
    <rPh sb="2" eb="4">
      <t>タンイ</t>
    </rPh>
    <rPh sb="4" eb="6">
      <t>カサン</t>
    </rPh>
    <phoneticPr fontId="6"/>
  </si>
  <si>
    <t>ロ　初回加算</t>
    <rPh sb="2" eb="4">
      <t>ショカイ</t>
    </rPh>
    <rPh sb="4" eb="6">
      <t>カサン</t>
    </rPh>
    <phoneticPr fontId="4"/>
  </si>
  <si>
    <t>ハ　委託連携加算</t>
    <rPh sb="2" eb="4">
      <t>イタク</t>
    </rPh>
    <rPh sb="4" eb="6">
      <t>レンケイ</t>
    </rPh>
    <rPh sb="6" eb="8">
      <t>カサン</t>
    </rPh>
    <phoneticPr fontId="4"/>
  </si>
  <si>
    <t>業務継続計画未策定減算</t>
    <phoneticPr fontId="4"/>
  </si>
  <si>
    <t>単位減</t>
    <rPh sb="0" eb="2">
      <t>タンイ</t>
    </rPh>
    <rPh sb="2" eb="3">
      <t>ゲン</t>
    </rPh>
    <phoneticPr fontId="4"/>
  </si>
  <si>
    <t>所定単位の1/100</t>
    <rPh sb="0" eb="2">
      <t>ショテイ</t>
    </rPh>
    <rPh sb="2" eb="4">
      <t>タンイ</t>
    </rPh>
    <phoneticPr fontId="4"/>
  </si>
  <si>
    <t>高齢者虐待防止措置未実施減算</t>
    <rPh sb="12" eb="14">
      <t>ゲンサン</t>
    </rPh>
    <phoneticPr fontId="4"/>
  </si>
  <si>
    <t>所定単位の1/100</t>
    <phoneticPr fontId="4"/>
  </si>
  <si>
    <t>介護予防ケアマネジメントA高齢者虐待防止措置未実施減算</t>
    <phoneticPr fontId="4"/>
  </si>
  <si>
    <t>介護予防ケアマネジメントA業務継続計画未策定減算</t>
    <phoneticPr fontId="4"/>
  </si>
  <si>
    <t>介護予防ケアマネジメントB高齢者虐待防止措置未実施減算</t>
    <phoneticPr fontId="4"/>
  </si>
  <si>
    <t>介護予防ケアマネジメントB業務継続計画未策定減算</t>
    <phoneticPr fontId="4"/>
  </si>
  <si>
    <t>介護予防ケアマネジメントC高齢者虐待防止措置未実施減算</t>
    <phoneticPr fontId="4"/>
  </si>
  <si>
    <t>介護予防ケアマネジメントC業務継続計画未策定減算</t>
    <phoneticPr fontId="4"/>
  </si>
  <si>
    <t>高齢者虐待防止措置未実施減算</t>
    <phoneticPr fontId="2"/>
  </si>
  <si>
    <t>12単位減算</t>
    <rPh sb="2" eb="4">
      <t>タンイ</t>
    </rPh>
    <rPh sb="4" eb="6">
      <t>ゲンサン</t>
    </rPh>
    <phoneticPr fontId="6"/>
  </si>
  <si>
    <t>1単位減算</t>
    <rPh sb="1" eb="3">
      <t>タンイ</t>
    </rPh>
    <rPh sb="3" eb="5">
      <t>ゲンサン</t>
    </rPh>
    <phoneticPr fontId="6"/>
  </si>
  <si>
    <t>23単位減算</t>
    <rPh sb="2" eb="4">
      <t>タンイ</t>
    </rPh>
    <rPh sb="4" eb="6">
      <t>ゲンサン</t>
    </rPh>
    <phoneticPr fontId="6"/>
  </si>
  <si>
    <t>37単位減算</t>
    <rPh sb="2" eb="4">
      <t>タンイ</t>
    </rPh>
    <rPh sb="4" eb="6">
      <t>ゲンサン</t>
    </rPh>
    <phoneticPr fontId="6"/>
  </si>
  <si>
    <t>39単位</t>
    <rPh sb="2" eb="4">
      <t>タンイ</t>
    </rPh>
    <phoneticPr fontId="6"/>
  </si>
  <si>
    <t>77単位</t>
    <rPh sb="2" eb="4">
      <t>タンイ</t>
    </rPh>
    <phoneticPr fontId="6"/>
  </si>
  <si>
    <t>123単位</t>
    <rPh sb="3" eb="5">
      <t>タンイ</t>
    </rPh>
    <phoneticPr fontId="6"/>
  </si>
  <si>
    <t>C211</t>
    <phoneticPr fontId="6"/>
  </si>
  <si>
    <t>C220</t>
    <phoneticPr fontId="6"/>
  </si>
  <si>
    <t>C212</t>
    <phoneticPr fontId="6"/>
  </si>
  <si>
    <t>C213</t>
  </si>
  <si>
    <t>C214</t>
  </si>
  <si>
    <t>C215</t>
  </si>
  <si>
    <t>事業所と同一建物の利用者又はこれ以外の同一建物の利用者20人以上にサービスを行う場合</t>
    <phoneticPr fontId="6"/>
  </si>
  <si>
    <t>同一の建物等に居住する利用者の割合が100分の90以上の場合</t>
    <phoneticPr fontId="6"/>
  </si>
  <si>
    <t>所定単位数の12％減算</t>
    <rPh sb="0" eb="2">
      <t>ショテイ</t>
    </rPh>
    <rPh sb="2" eb="4">
      <t>タンイ</t>
    </rPh>
    <rPh sb="4" eb="5">
      <t>スウ</t>
    </rPh>
    <rPh sb="9" eb="11">
      <t>ゲンサン</t>
    </rPh>
    <phoneticPr fontId="6"/>
  </si>
  <si>
    <t>所定単位数の15％減算</t>
    <rPh sb="0" eb="2">
      <t>ショテイ</t>
    </rPh>
    <rPh sb="2" eb="4">
      <t>タンイ</t>
    </rPh>
    <rPh sb="4" eb="5">
      <t>スウ</t>
    </rPh>
    <rPh sb="9" eb="11">
      <t>ゲンサン</t>
    </rPh>
    <phoneticPr fontId="6"/>
  </si>
  <si>
    <t>事業所と同一建物の利用者等にサービスを行う場合</t>
    <phoneticPr fontId="6"/>
  </si>
  <si>
    <t>イ　１週当たりの標準的な回数を定める場合</t>
    <phoneticPr fontId="2"/>
  </si>
  <si>
    <t>(1)１週に１回程度の場合</t>
    <rPh sb="11" eb="13">
      <t>バアイ</t>
    </rPh>
    <phoneticPr fontId="2"/>
  </si>
  <si>
    <t>(3)１週に２回を超える程度の場合</t>
    <rPh sb="15" eb="17">
      <t>バアイ</t>
    </rPh>
    <phoneticPr fontId="2"/>
  </si>
  <si>
    <t>(2)１週に２回程度の場合</t>
    <rPh sb="11" eb="13">
      <t>バアイ</t>
    </rPh>
    <phoneticPr fontId="2"/>
  </si>
  <si>
    <t>１月につき</t>
    <phoneticPr fontId="6"/>
  </si>
  <si>
    <t>(1)１週に１回程度の場合
　　823単位</t>
    <rPh sb="19" eb="21">
      <t>タンイ</t>
    </rPh>
    <phoneticPr fontId="2"/>
  </si>
  <si>
    <t>日割の場合　　　　　　　÷30.4日　　　　　　　　　　　　　　　27単位</t>
    <rPh sb="35" eb="37">
      <t>タンイ</t>
    </rPh>
    <phoneticPr fontId="4"/>
  </si>
  <si>
    <t>日割の場合　　　　　　　÷30.4日　　　　　　　　　　　　　　　54単位</t>
    <rPh sb="35" eb="37">
      <t>タンイ</t>
    </rPh>
    <phoneticPr fontId="4"/>
  </si>
  <si>
    <t>日割の場合　　　　　　　÷30.4日　　　　　　　　　　　　　　　86単位</t>
    <rPh sb="35" eb="37">
      <t>タンイ</t>
    </rPh>
    <phoneticPr fontId="4"/>
  </si>
  <si>
    <t>1,798単位</t>
    <phoneticPr fontId="3"/>
  </si>
  <si>
    <t>1,176単位</t>
    <phoneticPr fontId="6"/>
  </si>
  <si>
    <t>2,349単位</t>
    <phoneticPr fontId="6"/>
  </si>
  <si>
    <t>3,727単位</t>
    <phoneticPr fontId="6"/>
  </si>
  <si>
    <t>(2)１週に２回程度の場合
　　1,644単位</t>
    <rPh sb="21" eb="23">
      <t>タンイ</t>
    </rPh>
    <phoneticPr fontId="2"/>
  </si>
  <si>
    <t>(3)１週に２回を超える程度の場合
　　2,609単位</t>
    <rPh sb="25" eb="27">
      <t>タンイ</t>
    </rPh>
    <phoneticPr fontId="2"/>
  </si>
  <si>
    <t>事業対象者・要支援１</t>
    <rPh sb="0" eb="2">
      <t>ジギョウ</t>
    </rPh>
    <rPh sb="2" eb="4">
      <t>タイショウ</t>
    </rPh>
    <rPh sb="4" eb="5">
      <t>シャ</t>
    </rPh>
    <rPh sb="6" eb="9">
      <t>ヨウシエン</t>
    </rPh>
    <phoneticPr fontId="2"/>
  </si>
  <si>
    <t>3,621単位</t>
    <rPh sb="5" eb="7">
      <t>タンイ</t>
    </rPh>
    <phoneticPr fontId="3"/>
  </si>
  <si>
    <t>59単位</t>
    <rPh sb="2" eb="4">
      <t>タンイ</t>
    </rPh>
    <phoneticPr fontId="3"/>
  </si>
  <si>
    <t>119単位</t>
    <rPh sb="3" eb="5">
      <t>タンイ</t>
    </rPh>
    <phoneticPr fontId="3"/>
  </si>
  <si>
    <t>高齢者虐待防止措置未実施減算</t>
    <phoneticPr fontId="3"/>
  </si>
  <si>
    <t>18単位減算</t>
    <rPh sb="2" eb="4">
      <t>タンイ</t>
    </rPh>
    <rPh sb="4" eb="6">
      <t>ゲンサン</t>
    </rPh>
    <phoneticPr fontId="3"/>
  </si>
  <si>
    <t>1単位減算</t>
    <rPh sb="1" eb="3">
      <t>タンイ</t>
    </rPh>
    <rPh sb="3" eb="5">
      <t>ゲンサン</t>
    </rPh>
    <phoneticPr fontId="3"/>
  </si>
  <si>
    <t>36単位減算</t>
    <rPh sb="2" eb="4">
      <t>タンイ</t>
    </rPh>
    <rPh sb="4" eb="6">
      <t>ゲンサン</t>
    </rPh>
    <phoneticPr fontId="3"/>
  </si>
  <si>
    <t>C211</t>
    <phoneticPr fontId="3"/>
  </si>
  <si>
    <t>C212</t>
    <phoneticPr fontId="3"/>
  </si>
  <si>
    <t>C213</t>
    <phoneticPr fontId="3"/>
  </si>
  <si>
    <t>C214</t>
    <phoneticPr fontId="3"/>
  </si>
  <si>
    <t>D211</t>
    <phoneticPr fontId="3"/>
  </si>
  <si>
    <t>D212</t>
    <phoneticPr fontId="3"/>
  </si>
  <si>
    <t>D213</t>
  </si>
  <si>
    <t>D214</t>
  </si>
  <si>
    <t>所定単位数の5％加算</t>
    <rPh sb="0" eb="2">
      <t>ショテイ</t>
    </rPh>
    <rPh sb="2" eb="4">
      <t>タンイ</t>
    </rPh>
    <rPh sb="4" eb="5">
      <t>スウ</t>
    </rPh>
    <rPh sb="8" eb="10">
      <t>カサン</t>
    </rPh>
    <phoneticPr fontId="2"/>
  </si>
  <si>
    <t>4単位減算</t>
    <rPh sb="1" eb="3">
      <t>タンイ</t>
    </rPh>
    <rPh sb="3" eb="5">
      <t>ゲンサン</t>
    </rPh>
    <phoneticPr fontId="4"/>
  </si>
  <si>
    <t>3単位減算</t>
    <rPh sb="1" eb="3">
      <t>タンイ</t>
    </rPh>
    <rPh sb="3" eb="5">
      <t>ゲンサン</t>
    </rPh>
    <phoneticPr fontId="4"/>
  </si>
  <si>
    <t>(1)１週に１回程度の場合</t>
    <phoneticPr fontId="2"/>
  </si>
  <si>
    <t>(1)１週に１回程度の場合
日割の場合</t>
    <rPh sb="14" eb="16">
      <t>ヒワ</t>
    </rPh>
    <rPh sb="17" eb="19">
      <t>バアイ</t>
    </rPh>
    <phoneticPr fontId="2"/>
  </si>
  <si>
    <t>(2)１週に２回程度の場合</t>
    <phoneticPr fontId="2"/>
  </si>
  <si>
    <t>(2)１週に２回程度の場合
日割の場合</t>
    <rPh sb="14" eb="16">
      <t>ヒワ</t>
    </rPh>
    <rPh sb="17" eb="19">
      <t>バアイ</t>
    </rPh>
    <phoneticPr fontId="2"/>
  </si>
  <si>
    <t xml:space="preserve">(3)１週に２回を超える程度の場合
</t>
    <phoneticPr fontId="2"/>
  </si>
  <si>
    <t>(3)１週に２回を超える程度の場合
日割の場合</t>
    <rPh sb="18" eb="20">
      <t>ヒワ</t>
    </rPh>
    <rPh sb="21" eb="23">
      <t>バアイ</t>
    </rPh>
    <phoneticPr fontId="2"/>
  </si>
  <si>
    <t>業務継続計画未策定減算</t>
    <phoneticPr fontId="3"/>
  </si>
  <si>
    <t>イ　１週当たりの標準的な回数を定める場合</t>
    <phoneticPr fontId="3"/>
  </si>
  <si>
    <t>通所型独自送迎減算</t>
    <rPh sb="7" eb="9">
      <t>ゲンサン</t>
    </rPh>
    <phoneticPr fontId="3"/>
  </si>
  <si>
    <t>事業所が送迎を行わない場合</t>
    <rPh sb="11" eb="13">
      <t>バアイ</t>
    </rPh>
    <phoneticPr fontId="3"/>
  </si>
  <si>
    <t>47単位減算</t>
    <phoneticPr fontId="3"/>
  </si>
  <si>
    <t>片道につき</t>
    <rPh sb="0" eb="2">
      <t>カタミチ</t>
    </rPh>
    <phoneticPr fontId="3"/>
  </si>
  <si>
    <t>ハ　生活機能向上グループ活動加算　　　　　　　　　　　　　　　　　　　　　　　　</t>
    <phoneticPr fontId="2"/>
  </si>
  <si>
    <t>通所型独自一体的サービス提供加算</t>
    <rPh sb="14" eb="16">
      <t>カサン</t>
    </rPh>
    <phoneticPr fontId="3"/>
  </si>
  <si>
    <t>チ　一体的サービス提供加算</t>
    <rPh sb="11" eb="13">
      <t>カサン</t>
    </rPh>
    <phoneticPr fontId="3"/>
  </si>
  <si>
    <t xml:space="preserve"> ト　口腔機能向上加算</t>
    <rPh sb="9" eb="11">
      <t>カサン</t>
    </rPh>
    <phoneticPr fontId="2"/>
  </si>
  <si>
    <t>480単位加算</t>
    <phoneticPr fontId="3"/>
  </si>
  <si>
    <t>１月につき</t>
    <rPh sb="1" eb="2">
      <t>ツキ</t>
    </rPh>
    <phoneticPr fontId="3"/>
  </si>
  <si>
    <t>通所型独自サービス生活機能向上連携加算Ⅱ</t>
    <rPh sb="0" eb="2">
      <t>ツウショ</t>
    </rPh>
    <rPh sb="15" eb="17">
      <t>レンケイ</t>
    </rPh>
    <phoneticPr fontId="2"/>
  </si>
  <si>
    <t>1,798単位</t>
    <phoneticPr fontId="2"/>
  </si>
  <si>
    <t>59単位</t>
    <phoneticPr fontId="2"/>
  </si>
  <si>
    <t>3,621単位</t>
    <phoneticPr fontId="2"/>
  </si>
  <si>
    <t>119単位</t>
    <phoneticPr fontId="2"/>
  </si>
  <si>
    <t xml:space="preserve"> 12単位減算</t>
    <phoneticPr fontId="5"/>
  </si>
  <si>
    <t>高齢者虐待防止措置未実施減算</t>
    <phoneticPr fontId="5"/>
  </si>
  <si>
    <t>１月につき</t>
    <rPh sb="1" eb="2">
      <t>ツキ</t>
    </rPh>
    <phoneticPr fontId="5"/>
  </si>
  <si>
    <t>イ　１週当たりの標準的な回数を定める場合</t>
    <phoneticPr fontId="5"/>
  </si>
  <si>
    <t>(1)１週に１回程度の場合</t>
    <phoneticPr fontId="5"/>
  </si>
  <si>
    <t>(1)高齢者虐待防止措置未実施減算</t>
    <phoneticPr fontId="5"/>
  </si>
  <si>
    <t>事業所と同一建物の利用者又はこれ以外の同一建物の利用者20人以上にサービスを行う場合　×90％</t>
    <phoneticPr fontId="5"/>
  </si>
  <si>
    <t>(1)１週に１回程度の場合
日割の場合</t>
    <phoneticPr fontId="5"/>
  </si>
  <si>
    <t>1単位減算</t>
    <rPh sb="1" eb="3">
      <t>タンイ</t>
    </rPh>
    <rPh sb="3" eb="5">
      <t>ゲンサン</t>
    </rPh>
    <phoneticPr fontId="5"/>
  </si>
  <si>
    <t>(2)１週に２回程度の場合</t>
    <phoneticPr fontId="5"/>
  </si>
  <si>
    <t>23単位減算</t>
    <rPh sb="2" eb="4">
      <t>タンイ</t>
    </rPh>
    <rPh sb="4" eb="6">
      <t>ゲンサン</t>
    </rPh>
    <phoneticPr fontId="5"/>
  </si>
  <si>
    <t>(2)１週に２回程度の場合
日割の場合</t>
    <phoneticPr fontId="5"/>
  </si>
  <si>
    <t>1単位減算</t>
    <phoneticPr fontId="5"/>
  </si>
  <si>
    <t xml:space="preserve">(3)１週に２回を超える程度の場合
</t>
    <phoneticPr fontId="5"/>
  </si>
  <si>
    <t>37単位減算</t>
    <rPh sb="2" eb="4">
      <t>タンイ</t>
    </rPh>
    <rPh sb="4" eb="6">
      <t>ゲンサン</t>
    </rPh>
    <phoneticPr fontId="5"/>
  </si>
  <si>
    <t>(3)１週に２回を超える程度の場合
日割の場合</t>
    <phoneticPr fontId="5"/>
  </si>
  <si>
    <t xml:space="preserve">(1)生活機能向上連携加算Ⅰ </t>
    <rPh sb="9" eb="11">
      <t>レンケイ</t>
    </rPh>
    <phoneticPr fontId="2"/>
  </si>
  <si>
    <t xml:space="preserve"> 100単位加算</t>
    <phoneticPr fontId="5"/>
  </si>
  <si>
    <t>200単位加算</t>
    <phoneticPr fontId="5"/>
  </si>
  <si>
    <t>ホ　口腔連携強化加算</t>
    <phoneticPr fontId="5"/>
  </si>
  <si>
    <t>訪問型独自口腔連携強化加算</t>
    <phoneticPr fontId="5"/>
  </si>
  <si>
    <t>(1)訪問型独自口腔連携強化加算</t>
    <phoneticPr fontId="5"/>
  </si>
  <si>
    <t>50単位加算</t>
    <rPh sb="2" eb="4">
      <t>タンイ</t>
    </rPh>
    <rPh sb="4" eb="6">
      <t>カサン</t>
    </rPh>
    <phoneticPr fontId="5"/>
  </si>
  <si>
    <t>(1)１週に１回程度の場合
日割の場合</t>
    <rPh sb="14" eb="16">
      <t>ヒワリ</t>
    </rPh>
    <rPh sb="17" eb="19">
      <t>バアイ</t>
    </rPh>
    <phoneticPr fontId="2"/>
  </si>
  <si>
    <t>(2)１週に２回程度の場合
日割の場合</t>
    <rPh sb="14" eb="16">
      <t>ヒワリ</t>
    </rPh>
    <rPh sb="17" eb="19">
      <t>バアイ</t>
    </rPh>
    <phoneticPr fontId="2"/>
  </si>
  <si>
    <t>(3)１週に２回を超える程度の場合</t>
    <phoneticPr fontId="2"/>
  </si>
  <si>
    <t>(3)１週に２回を超える程度の場合　日割の場合</t>
    <rPh sb="18" eb="20">
      <t>ヒワ</t>
    </rPh>
    <rPh sb="21" eb="23">
      <t>バアイ</t>
    </rPh>
    <phoneticPr fontId="2"/>
  </si>
  <si>
    <t>富士市介護予防・日常生活支援総合事業　　★訪問型サービス（健康づくりヘルパー）サービスコード表</t>
    <rPh sb="29" eb="31">
      <t>ケンコウ</t>
    </rPh>
    <phoneticPr fontId="5"/>
  </si>
  <si>
    <t>事業所と同一建物の利用者50人以上にサービスを行う場合</t>
    <rPh sb="25" eb="27">
      <t>バアイ</t>
    </rPh>
    <phoneticPr fontId="6"/>
  </si>
  <si>
    <t>事業所と同一建物の利用者50人以上にサービスを行う場合　×85％</t>
    <phoneticPr fontId="5"/>
  </si>
  <si>
    <t xml:space="preserve"> 11単位減算</t>
    <phoneticPr fontId="5"/>
  </si>
  <si>
    <t>21単位減算</t>
    <phoneticPr fontId="5"/>
  </si>
  <si>
    <t>34単位減算</t>
    <phoneticPr fontId="5"/>
  </si>
  <si>
    <t xml:space="preserve"> 10単位減算</t>
    <phoneticPr fontId="5"/>
  </si>
  <si>
    <t>20単位減算</t>
    <phoneticPr fontId="5"/>
  </si>
  <si>
    <t>32単位減算</t>
    <phoneticPr fontId="5"/>
  </si>
  <si>
    <t>同一の建物等に居住する利用者の割合が100分の90以上の場合　×88％</t>
    <phoneticPr fontId="5"/>
  </si>
  <si>
    <t>33単位減算</t>
    <phoneticPr fontId="5"/>
  </si>
  <si>
    <t>事業対象者・要支援１
日割の場合</t>
    <rPh sb="12" eb="14">
      <t>ヒワリ</t>
    </rPh>
    <rPh sb="15" eb="17">
      <t>バアイ</t>
    </rPh>
    <phoneticPr fontId="5"/>
  </si>
  <si>
    <t>1,798単位</t>
    <phoneticPr fontId="5"/>
  </si>
  <si>
    <t>チ　一体的サービス提供加算</t>
    <phoneticPr fontId="2"/>
  </si>
  <si>
    <t>通所型独自一体的サービス提供加算</t>
    <phoneticPr fontId="2"/>
  </si>
  <si>
    <t>通所型独自送迎減算</t>
    <rPh sb="7" eb="9">
      <t>ゲンサン</t>
    </rPh>
    <phoneticPr fontId="5"/>
  </si>
  <si>
    <t>事業所が送迎を行わない場合</t>
    <rPh sb="11" eb="13">
      <t>バアイ</t>
    </rPh>
    <phoneticPr fontId="5"/>
  </si>
  <si>
    <t>47単位減算</t>
    <rPh sb="2" eb="4">
      <t>タンイ</t>
    </rPh>
    <rPh sb="4" eb="6">
      <t>ゲンサン</t>
    </rPh>
    <phoneticPr fontId="5"/>
  </si>
  <si>
    <t>片道につき</t>
    <rPh sb="0" eb="2">
      <t>カタミチ</t>
    </rPh>
    <phoneticPr fontId="5"/>
  </si>
  <si>
    <t>所定単位数の1/100減算</t>
  </si>
  <si>
    <t>所定単位数の1/100減算</t>
    <rPh sb="0" eb="2">
      <t>ショテイ</t>
    </rPh>
    <rPh sb="2" eb="4">
      <t>タンイ</t>
    </rPh>
    <rPh sb="4" eb="5">
      <t>スウ</t>
    </rPh>
    <rPh sb="11" eb="13">
      <t>ゲンサン</t>
    </rPh>
    <phoneticPr fontId="5"/>
  </si>
  <si>
    <t>(1)業務継続計画未策定減算</t>
  </si>
  <si>
    <t>(1)業務継続計画未策定減算</t>
    <phoneticPr fontId="5"/>
  </si>
  <si>
    <t>5単位加算</t>
    <phoneticPr fontId="5"/>
  </si>
  <si>
    <t>20単位加算</t>
    <phoneticPr fontId="5"/>
  </si>
  <si>
    <t>2001</t>
  </si>
  <si>
    <t>2002</t>
  </si>
  <si>
    <t>2003</t>
  </si>
  <si>
    <t>2004</t>
  </si>
  <si>
    <t>2011</t>
  </si>
  <si>
    <t>2012</t>
  </si>
  <si>
    <t>2013</t>
  </si>
  <si>
    <t>2014</t>
  </si>
  <si>
    <t>2021</t>
  </si>
  <si>
    <t>2022</t>
  </si>
  <si>
    <t>2023</t>
  </si>
  <si>
    <t>2024</t>
  </si>
  <si>
    <t>2031</t>
  </si>
  <si>
    <t>2032</t>
  </si>
  <si>
    <t>2033</t>
  </si>
  <si>
    <t>2034</t>
  </si>
  <si>
    <t>2041</t>
  </si>
  <si>
    <t>2042</t>
  </si>
  <si>
    <t>2043</t>
  </si>
  <si>
    <t>2044</t>
  </si>
  <si>
    <t>2051</t>
  </si>
  <si>
    <t>2052</t>
  </si>
  <si>
    <t>2053</t>
  </si>
  <si>
    <t>2054</t>
  </si>
  <si>
    <t>2061</t>
  </si>
  <si>
    <t>2062</t>
  </si>
  <si>
    <t>2063</t>
  </si>
  <si>
    <t>2064</t>
  </si>
  <si>
    <t>2111</t>
  </si>
  <si>
    <t>2101</t>
  </si>
  <si>
    <t>2611</t>
  </si>
  <si>
    <t>2131</t>
  </si>
  <si>
    <t>2141</t>
  </si>
  <si>
    <t>2621</t>
  </si>
  <si>
    <t>2201</t>
  </si>
  <si>
    <t>2211</t>
  </si>
  <si>
    <t>2221</t>
  </si>
  <si>
    <t>2231</t>
  </si>
  <si>
    <t>2241</t>
  </si>
  <si>
    <t>2251</t>
  </si>
  <si>
    <t>2501</t>
  </si>
  <si>
    <t>2511</t>
  </si>
  <si>
    <t>2601</t>
  </si>
  <si>
    <t>2604</t>
  </si>
  <si>
    <t>2631</t>
  </si>
  <si>
    <t>2301</t>
  </si>
  <si>
    <t>2302</t>
  </si>
  <si>
    <t>2303</t>
  </si>
  <si>
    <t>2304</t>
  </si>
  <si>
    <t>2311</t>
  </si>
  <si>
    <t>2312</t>
  </si>
  <si>
    <t>2313</t>
  </si>
  <si>
    <t>2314</t>
  </si>
  <si>
    <t>2321</t>
  </si>
  <si>
    <t>2322</t>
  </si>
  <si>
    <t>2323</t>
  </si>
  <si>
    <t>2324</t>
  </si>
  <si>
    <t>2368</t>
  </si>
  <si>
    <t>2369</t>
  </si>
  <si>
    <t>2331</t>
  </si>
  <si>
    <t>2332</t>
  </si>
  <si>
    <t>2333</t>
  </si>
  <si>
    <t>2334</t>
  </si>
  <si>
    <t>2341</t>
  </si>
  <si>
    <t>2342</t>
  </si>
  <si>
    <t>2343</t>
  </si>
  <si>
    <t>2344</t>
  </si>
  <si>
    <t>2351</t>
  </si>
  <si>
    <t>2352</t>
  </si>
  <si>
    <t>2353</t>
  </si>
  <si>
    <t>2354</t>
  </si>
  <si>
    <t>2359</t>
  </si>
  <si>
    <t>2360</t>
  </si>
  <si>
    <t>2361</t>
  </si>
  <si>
    <t>2362</t>
  </si>
  <si>
    <t>2401</t>
  </si>
  <si>
    <t>2402</t>
  </si>
  <si>
    <t>2403</t>
  </si>
  <si>
    <t>2404</t>
  </si>
  <si>
    <t>2411</t>
  </si>
  <si>
    <t>2412</t>
  </si>
  <si>
    <t>2413</t>
  </si>
  <si>
    <t>2414</t>
  </si>
  <si>
    <t>2421</t>
  </si>
  <si>
    <t>2422</t>
  </si>
  <si>
    <t>2423</t>
  </si>
  <si>
    <t>2424</t>
  </si>
  <si>
    <t>2468</t>
  </si>
  <si>
    <t>2469</t>
  </si>
  <si>
    <t>2431</t>
  </si>
  <si>
    <t>2432</t>
  </si>
  <si>
    <t>2433</t>
  </si>
  <si>
    <t>2434</t>
  </si>
  <si>
    <t>2441</t>
  </si>
  <si>
    <t>2442</t>
  </si>
  <si>
    <t>2443</t>
  </si>
  <si>
    <t>2444</t>
  </si>
  <si>
    <t>2451</t>
  </si>
  <si>
    <t>2452</t>
  </si>
  <si>
    <t>2453</t>
  </si>
  <si>
    <t>2454</t>
  </si>
  <si>
    <t>2459</t>
  </si>
  <si>
    <t>2460</t>
  </si>
  <si>
    <t>2461</t>
  </si>
  <si>
    <t>2462</t>
  </si>
  <si>
    <t>事業対象者・要支援１
日割の場合</t>
    <rPh sb="12" eb="14">
      <t>ヒワリ</t>
    </rPh>
    <rPh sb="15" eb="17">
      <t>バアイ</t>
    </rPh>
    <phoneticPr fontId="12"/>
  </si>
  <si>
    <t>ハ　初回加算</t>
    <phoneticPr fontId="2"/>
  </si>
  <si>
    <t>ニ　生活機能向上連携加算</t>
    <phoneticPr fontId="2"/>
  </si>
  <si>
    <r>
      <rPr>
        <sz val="16"/>
        <color theme="1"/>
        <rFont val="ＭＳ Ｐゴシック"/>
        <family val="3"/>
        <charset val="128"/>
      </rPr>
      <t>訪問型独自サービス生活機能向上連携加算Ⅱ</t>
    </r>
    <rPh sb="15" eb="17">
      <t>レンケイ</t>
    </rPh>
    <phoneticPr fontId="2"/>
  </si>
  <si>
    <t>ホ　口腔連携強化加算</t>
    <phoneticPr fontId="6"/>
  </si>
  <si>
    <t>リ　サービス提供体制強化加算</t>
    <phoneticPr fontId="2"/>
  </si>
  <si>
    <t>ヌ　生活機能向上連携加算</t>
    <phoneticPr fontId="3"/>
  </si>
  <si>
    <t>ル　口腔・栄養スクリーニング加算</t>
    <rPh sb="2" eb="4">
      <t>コウクウ</t>
    </rPh>
    <rPh sb="5" eb="7">
      <t>エイヨウ</t>
    </rPh>
    <rPh sb="14" eb="16">
      <t>カサン</t>
    </rPh>
    <phoneticPr fontId="2"/>
  </si>
  <si>
    <t>ヲ　科学的介護推進体制加算</t>
    <phoneticPr fontId="3"/>
  </si>
  <si>
    <t>合成単位数
（現行）</t>
    <rPh sb="7" eb="9">
      <t>ゲンコウ</t>
    </rPh>
    <phoneticPr fontId="5"/>
  </si>
  <si>
    <t>合成単位数
（現行）</t>
    <rPh sb="7" eb="9">
      <t>ゲンコウ</t>
    </rPh>
    <phoneticPr fontId="3"/>
  </si>
  <si>
    <t>同一建物減算1の場合　　　1,422単位</t>
    <rPh sb="0" eb="2">
      <t>ドウイツ</t>
    </rPh>
    <rPh sb="2" eb="4">
      <t>タテモノ</t>
    </rPh>
    <rPh sb="4" eb="6">
      <t>ゲンサン</t>
    </rPh>
    <rPh sb="8" eb="10">
      <t>バアイ</t>
    </rPh>
    <rPh sb="18" eb="20">
      <t>タンイ</t>
    </rPh>
    <phoneticPr fontId="2"/>
  </si>
  <si>
    <t>同一建物減算1の場合　　　47単位</t>
    <rPh sb="0" eb="2">
      <t>ドウイツ</t>
    </rPh>
    <rPh sb="2" eb="4">
      <t>タテモノ</t>
    </rPh>
    <rPh sb="4" eb="6">
      <t>ゲンサン</t>
    </rPh>
    <rPh sb="8" eb="10">
      <t>バアイ</t>
    </rPh>
    <rPh sb="15" eb="17">
      <t>タンイ</t>
    </rPh>
    <phoneticPr fontId="2"/>
  </si>
  <si>
    <t>同一建物減算2の場合　　　2,869単位</t>
    <rPh sb="0" eb="2">
      <t>ドウイツ</t>
    </rPh>
    <rPh sb="2" eb="4">
      <t>タテモノ</t>
    </rPh>
    <rPh sb="4" eb="6">
      <t>ゲンサン</t>
    </rPh>
    <rPh sb="8" eb="10">
      <t>バアイ</t>
    </rPh>
    <rPh sb="18" eb="20">
      <t>タンイ</t>
    </rPh>
    <phoneticPr fontId="2"/>
  </si>
  <si>
    <t>同一建物減算2の場合　　　94単位</t>
    <rPh sb="0" eb="2">
      <t>ドウイツ</t>
    </rPh>
    <rPh sb="2" eb="4">
      <t>タテモノ</t>
    </rPh>
    <rPh sb="4" eb="6">
      <t>ゲンサン</t>
    </rPh>
    <rPh sb="8" eb="10">
      <t>バアイ</t>
    </rPh>
    <rPh sb="15" eb="17">
      <t>タンイ</t>
    </rPh>
    <phoneticPr fontId="2"/>
  </si>
  <si>
    <t>ハ　生活機能向上グループ活動加算</t>
    <phoneticPr fontId="2"/>
  </si>
  <si>
    <t xml:space="preserve"> リ　サービス提供体制強化加算</t>
    <phoneticPr fontId="2"/>
  </si>
  <si>
    <t>ヌ　生活機能向上連携加算</t>
    <phoneticPr fontId="2"/>
  </si>
  <si>
    <t>口腔・栄養スクリーニング加算（Ⅰ）（６月に１回を限度）</t>
    <phoneticPr fontId="5"/>
  </si>
  <si>
    <t>口腔・栄養スクリーニング加算（Ⅱ）（６月に１回を限度）</t>
    <phoneticPr fontId="5"/>
  </si>
  <si>
    <t>ヲ　科学的介護推進体制加算</t>
    <phoneticPr fontId="2"/>
  </si>
  <si>
    <t>同一建物減算1の場合　　　1,422単位</t>
    <phoneticPr fontId="5"/>
  </si>
  <si>
    <t>同一建物減算1の場合　　　47単位</t>
    <phoneticPr fontId="5"/>
  </si>
  <si>
    <t>同一建物減算2の場合　　　2,869単位</t>
    <phoneticPr fontId="5"/>
  </si>
  <si>
    <t>同一建物減算2の場合　　　94単位</t>
    <phoneticPr fontId="2"/>
  </si>
  <si>
    <t>合成単位数
（現行）</t>
    <rPh sb="0" eb="2">
      <t>ゴウセイ</t>
    </rPh>
    <rPh sb="2" eb="5">
      <t>タンイスウ</t>
    </rPh>
    <rPh sb="7" eb="9">
      <t>ゲンコウ</t>
    </rPh>
    <phoneticPr fontId="4"/>
  </si>
  <si>
    <t>イ　介護予防ケアマネジメント費
事業対象者・要支援1・2</t>
    <rPh sb="2" eb="4">
      <t>カイゴ</t>
    </rPh>
    <rPh sb="4" eb="6">
      <t>ヨボウ</t>
    </rPh>
    <rPh sb="14" eb="15">
      <t>ヒ</t>
    </rPh>
    <phoneticPr fontId="4"/>
  </si>
  <si>
    <t>介護予防ケアマネA高齢者虐待防止措置・業務継続計画未策定減算</t>
    <phoneticPr fontId="4"/>
  </si>
  <si>
    <t>介護予防ケアマネB高齢者虐待防止措置・業務継続計画未策定減算</t>
    <phoneticPr fontId="4"/>
  </si>
  <si>
    <t>介護予防ケアマネC高齢者虐待防止措置・業務継続計画未策定減算</t>
    <phoneticPr fontId="4"/>
  </si>
  <si>
    <t>訪問型独自サービス処遇改善加算Ⅳ</t>
    <rPh sb="3" eb="5">
      <t>ドクジ</t>
    </rPh>
    <phoneticPr fontId="2"/>
  </si>
  <si>
    <r>
      <t>所定単位数の145/1000 加算</t>
    </r>
    <r>
      <rPr>
        <sz val="11"/>
        <color theme="1"/>
        <rFont val="ＭＳ Ｐゴシック"/>
        <family val="2"/>
        <charset val="128"/>
        <scheme val="minor"/>
      </rPr>
      <t/>
    </r>
    <phoneticPr fontId="6"/>
  </si>
  <si>
    <t>所定単位数の145/1000 加算</t>
  </si>
  <si>
    <t>A3</t>
  </si>
  <si>
    <t>通所型独自サービス処遇改善加算Ⅳ</t>
    <rPh sb="3" eb="5">
      <t>ドクジ</t>
    </rPh>
    <phoneticPr fontId="2"/>
  </si>
  <si>
    <t>所定単位数の64/1000 加算</t>
    <phoneticPr fontId="3"/>
  </si>
  <si>
    <t>所定単位数の64/1000 加算</t>
  </si>
  <si>
    <t>(1)高齢者虐待防止措置未実施減算</t>
    <phoneticPr fontId="12"/>
  </si>
  <si>
    <t>(1)高齢者虐待防止措置未実施減算</t>
    <phoneticPr fontId="12"/>
  </si>
  <si>
    <t>40単位加算</t>
  </si>
  <si>
    <t>100単位加算</t>
  </si>
  <si>
    <t>240単位加算</t>
  </si>
  <si>
    <t>50単位加算</t>
  </si>
  <si>
    <t>200単位加算</t>
  </si>
  <si>
    <t>150単位加算</t>
  </si>
  <si>
    <t>160単位加算</t>
  </si>
  <si>
    <t>480単位加算</t>
  </si>
  <si>
    <t>A7</t>
  </si>
  <si>
    <t>A7</t>
    <phoneticPr fontId="12"/>
  </si>
  <si>
    <t>-1</t>
  </si>
  <si>
    <t>-23</t>
  </si>
  <si>
    <t>-37</t>
  </si>
  <si>
    <t>イ　１週当たりの標準的な回数を定める場合</t>
    <phoneticPr fontId="6"/>
  </si>
  <si>
    <t>日割の場合</t>
    <phoneticPr fontId="6"/>
  </si>
  <si>
    <t>月１回限度</t>
    <rPh sb="0" eb="1">
      <t>ツキ</t>
    </rPh>
    <rPh sb="2" eb="3">
      <t>カイ</t>
    </rPh>
    <rPh sb="3" eb="5">
      <t>ゲンド</t>
    </rPh>
    <phoneticPr fontId="6"/>
  </si>
  <si>
    <t>訪問型独自サービス１３日割処遇改善加算Ⅳ</t>
    <rPh sb="13" eb="15">
      <t>ショグウ</t>
    </rPh>
    <rPh sb="15" eb="17">
      <t>カイゼン</t>
    </rPh>
    <rPh sb="17" eb="19">
      <t>カサン</t>
    </rPh>
    <phoneticPr fontId="2"/>
  </si>
  <si>
    <t>月１回限度</t>
    <phoneticPr fontId="5"/>
  </si>
  <si>
    <t>訪問型独自サービス１１・同一１処遇改善加算Ⅳ</t>
    <phoneticPr fontId="2"/>
  </si>
  <si>
    <t>訪問型独自サービス１１日割・同一１処遇改善加算Ⅳ</t>
    <rPh sb="17" eb="19">
      <t>ショグウ</t>
    </rPh>
    <rPh sb="19" eb="21">
      <t>カイゼン</t>
    </rPh>
    <rPh sb="21" eb="23">
      <t>カサン</t>
    </rPh>
    <phoneticPr fontId="2"/>
  </si>
  <si>
    <t>訪問型独自サービス１３処遇改善加算Ⅳ</t>
    <rPh sb="11" eb="13">
      <t>ショグウ</t>
    </rPh>
    <rPh sb="13" eb="15">
      <t>カイゼン</t>
    </rPh>
    <rPh sb="15" eb="17">
      <t>カサン</t>
    </rPh>
    <phoneticPr fontId="2"/>
  </si>
  <si>
    <t>訪問型独自サービス１２日割処遇改善加算Ⅳ</t>
    <rPh sb="13" eb="15">
      <t>ショグウ</t>
    </rPh>
    <rPh sb="15" eb="17">
      <t>カイゼン</t>
    </rPh>
    <rPh sb="17" eb="19">
      <t>カサン</t>
    </rPh>
    <phoneticPr fontId="2"/>
  </si>
  <si>
    <t>訪問型独自サービス１２処遇改善加算Ⅳ</t>
    <rPh sb="11" eb="13">
      <t>ショグウ</t>
    </rPh>
    <rPh sb="13" eb="15">
      <t>カイゼン</t>
    </rPh>
    <rPh sb="15" eb="17">
      <t>カサン</t>
    </rPh>
    <phoneticPr fontId="2"/>
  </si>
  <si>
    <t>訪問型独自サービス１１日割処遇改善加算Ⅳ</t>
    <rPh sb="11" eb="13">
      <t>ヒワ</t>
    </rPh>
    <rPh sb="13" eb="15">
      <t>ショグウ</t>
    </rPh>
    <rPh sb="15" eb="17">
      <t>カイゼン</t>
    </rPh>
    <rPh sb="17" eb="19">
      <t>カサン</t>
    </rPh>
    <phoneticPr fontId="2"/>
  </si>
  <si>
    <t>訪問型独自サービス１１処遇改善加算Ⅳ</t>
    <rPh sb="11" eb="13">
      <t>ショグウ</t>
    </rPh>
    <rPh sb="13" eb="15">
      <t>カイゼン</t>
    </rPh>
    <rPh sb="15" eb="17">
      <t>カサン</t>
    </rPh>
    <phoneticPr fontId="2"/>
  </si>
  <si>
    <t>訪問型独自サービス１２・同一１処遇改善加算Ⅳ</t>
    <phoneticPr fontId="2"/>
  </si>
  <si>
    <t>訪問型独自サービス１２日割・同一１処遇改善加算Ⅳ</t>
    <rPh sb="17" eb="19">
      <t>ショグウ</t>
    </rPh>
    <rPh sb="19" eb="21">
      <t>カイゼン</t>
    </rPh>
    <rPh sb="21" eb="23">
      <t>カサン</t>
    </rPh>
    <phoneticPr fontId="2"/>
  </si>
  <si>
    <t>訪問型独自サービス１３・同一１処遇改善加算Ⅳ</t>
    <phoneticPr fontId="2"/>
  </si>
  <si>
    <t>訪問型独自サービス１３日割・同一１処遇改善加算Ⅳ</t>
    <rPh sb="17" eb="19">
      <t>ショグウ</t>
    </rPh>
    <rPh sb="19" eb="21">
      <t>カイゼン</t>
    </rPh>
    <rPh sb="21" eb="23">
      <t>カサン</t>
    </rPh>
    <phoneticPr fontId="2"/>
  </si>
  <si>
    <t>訪問型独自サービス１１・同一２処遇改善加算Ⅳ</t>
    <phoneticPr fontId="2"/>
  </si>
  <si>
    <t>訪問型独自サービス１１日割・同一２処遇改善加算Ⅳ</t>
    <rPh sb="17" eb="19">
      <t>ショグウ</t>
    </rPh>
    <rPh sb="19" eb="21">
      <t>カイゼン</t>
    </rPh>
    <rPh sb="21" eb="23">
      <t>カサン</t>
    </rPh>
    <phoneticPr fontId="2"/>
  </si>
  <si>
    <t>訪問型独自サービス１２・同一２処遇改善加算Ⅳ</t>
    <phoneticPr fontId="2"/>
  </si>
  <si>
    <t>訪問型独自サービス１２日割・同一２処遇改善加算Ⅳ</t>
    <rPh sb="17" eb="19">
      <t>ショグウ</t>
    </rPh>
    <rPh sb="19" eb="21">
      <t>カイゼン</t>
    </rPh>
    <rPh sb="21" eb="23">
      <t>カサン</t>
    </rPh>
    <phoneticPr fontId="2"/>
  </si>
  <si>
    <t>訪問型独自サービス１３・同一２処遇改善加算Ⅳ</t>
    <phoneticPr fontId="2"/>
  </si>
  <si>
    <t>訪問型独自サービス１３日割・同一２処遇改善加算Ⅳ</t>
    <rPh sb="17" eb="19">
      <t>ショグウ</t>
    </rPh>
    <rPh sb="19" eb="21">
      <t>カイゼン</t>
    </rPh>
    <rPh sb="21" eb="23">
      <t>カサン</t>
    </rPh>
    <phoneticPr fontId="2"/>
  </si>
  <si>
    <t>訪問型独自サービス１１・同一３処遇改善加算Ⅳ</t>
    <phoneticPr fontId="2"/>
  </si>
  <si>
    <t>訪問型独自サービス１１日割・同一３処遇改善加算Ⅳ</t>
    <rPh sb="17" eb="19">
      <t>ショグウ</t>
    </rPh>
    <rPh sb="19" eb="21">
      <t>カイゼン</t>
    </rPh>
    <rPh sb="21" eb="23">
      <t>カサン</t>
    </rPh>
    <phoneticPr fontId="2"/>
  </si>
  <si>
    <t>訪問型独自サービス１２・同一３処遇改善加算Ⅳ</t>
    <phoneticPr fontId="2"/>
  </si>
  <si>
    <t>訪問型独自サービス１２日割・同一３処遇改善加算Ⅳ</t>
    <rPh sb="17" eb="19">
      <t>ショグウ</t>
    </rPh>
    <rPh sb="19" eb="21">
      <t>カイゼン</t>
    </rPh>
    <rPh sb="21" eb="23">
      <t>カサン</t>
    </rPh>
    <phoneticPr fontId="2"/>
  </si>
  <si>
    <t>訪問型独自サービス１３・同一３処遇改善加算Ⅳ</t>
    <phoneticPr fontId="2"/>
  </si>
  <si>
    <t>訪問型独自サービス１３日割・同一３処遇改善加算Ⅳ</t>
    <rPh sb="17" eb="19">
      <t>ショグウ</t>
    </rPh>
    <rPh sb="19" eb="21">
      <t>カイゼン</t>
    </rPh>
    <rPh sb="21" eb="23">
      <t>カサン</t>
    </rPh>
    <phoneticPr fontId="2"/>
  </si>
  <si>
    <t>通所型独自サービス１１同一１処遇改善加算Ⅳ</t>
    <rPh sb="11" eb="13">
      <t>ドウイツ</t>
    </rPh>
    <rPh sb="14" eb="16">
      <t>ショグウ</t>
    </rPh>
    <rPh sb="16" eb="18">
      <t>カイゼン</t>
    </rPh>
    <rPh sb="18" eb="20">
      <t>カサン</t>
    </rPh>
    <phoneticPr fontId="2"/>
  </si>
  <si>
    <t>通所型独自サービス１１日割処遇改善加算Ⅳ</t>
  </si>
  <si>
    <t>通所型独自サービス１１日割同一１処遇改善加算Ⅳ</t>
  </si>
  <si>
    <t>通所型独自サービス１２処遇改善加算Ⅳ</t>
    <rPh sb="11" eb="13">
      <t>ショグウ</t>
    </rPh>
    <rPh sb="13" eb="15">
      <t>カイゼン</t>
    </rPh>
    <rPh sb="15" eb="17">
      <t>カサン</t>
    </rPh>
    <phoneticPr fontId="2"/>
  </si>
  <si>
    <t>通所型独自サービス１２同一２処遇改善加算Ⅳ</t>
    <rPh sb="14" eb="16">
      <t>ショグウ</t>
    </rPh>
    <rPh sb="16" eb="18">
      <t>カイゼン</t>
    </rPh>
    <rPh sb="18" eb="20">
      <t>カサン</t>
    </rPh>
    <phoneticPr fontId="2"/>
  </si>
  <si>
    <t>通所型独自サービス１２日割処遇改善加算Ⅳ</t>
    <rPh sb="0" eb="3">
      <t>ツウショガタ</t>
    </rPh>
    <rPh sb="3" eb="5">
      <t>ドクジ</t>
    </rPh>
    <rPh sb="11" eb="12">
      <t>ヒ</t>
    </rPh>
    <rPh sb="12" eb="13">
      <t>ワ</t>
    </rPh>
    <rPh sb="13" eb="15">
      <t>ショグウ</t>
    </rPh>
    <rPh sb="15" eb="17">
      <t>カイゼン</t>
    </rPh>
    <rPh sb="17" eb="19">
      <t>カサン</t>
    </rPh>
    <phoneticPr fontId="2"/>
  </si>
  <si>
    <t>通所型独自サービス１２日割同一２処遇改善加算Ⅳ</t>
    <rPh sb="0" eb="3">
      <t>ツウショガタ</t>
    </rPh>
    <rPh sb="3" eb="5">
      <t>ドクジ</t>
    </rPh>
    <rPh sb="11" eb="12">
      <t>ヒ</t>
    </rPh>
    <rPh sb="12" eb="13">
      <t>ワ</t>
    </rPh>
    <rPh sb="13" eb="15">
      <t>ドウイツ</t>
    </rPh>
    <phoneticPr fontId="2"/>
  </si>
  <si>
    <t>通所型独自サービス１１・定超処遇改善加算Ⅳ</t>
    <rPh sb="13" eb="14">
      <t>コ</t>
    </rPh>
    <phoneticPr fontId="2"/>
  </si>
  <si>
    <t>通所型独自サービス１１・定超同一１処遇改善加算Ⅳ</t>
  </si>
  <si>
    <t>通所型独自サービス１１日割・定超処遇改善加算Ⅳ</t>
    <rPh sb="16" eb="18">
      <t>ショグウ</t>
    </rPh>
    <rPh sb="18" eb="20">
      <t>カイゼン</t>
    </rPh>
    <rPh sb="20" eb="22">
      <t>カサン</t>
    </rPh>
    <phoneticPr fontId="2"/>
  </si>
  <si>
    <t>通所型独自サービス１１日割・定超同一１処遇改善加算Ⅳ</t>
  </si>
  <si>
    <t>通所型独自サービス１２・定超処遇改善加算Ⅳ</t>
  </si>
  <si>
    <t>通所独自型サービス１２・定超同一２処遇改善加算Ⅳ</t>
  </si>
  <si>
    <t>通所型独自サービス１２日割・定超処遇改善加算Ⅳ</t>
    <rPh sb="16" eb="18">
      <t>ショグウ</t>
    </rPh>
    <rPh sb="18" eb="20">
      <t>カイゼン</t>
    </rPh>
    <rPh sb="20" eb="22">
      <t>カサン</t>
    </rPh>
    <phoneticPr fontId="2"/>
  </si>
  <si>
    <t>通所型独自サービス１２日割・定超同一２処遇改善加算Ⅳ</t>
    <rPh sb="0" eb="3">
      <t>ツウショガタ</t>
    </rPh>
    <rPh sb="3" eb="5">
      <t>ドクジ</t>
    </rPh>
    <rPh sb="11" eb="12">
      <t>ヒ</t>
    </rPh>
    <rPh sb="12" eb="13">
      <t>ワ</t>
    </rPh>
    <rPh sb="14" eb="15">
      <t>テイ</t>
    </rPh>
    <rPh sb="15" eb="16">
      <t>チョウ</t>
    </rPh>
    <rPh sb="16" eb="18">
      <t>ドウイツ</t>
    </rPh>
    <phoneticPr fontId="2"/>
  </si>
  <si>
    <t>通所型独自サービス１１・人欠処遇改善加算Ⅳ</t>
    <rPh sb="12" eb="13">
      <t>ヒト</t>
    </rPh>
    <rPh sb="13" eb="14">
      <t>ケツ</t>
    </rPh>
    <rPh sb="14" eb="16">
      <t>ショグウ</t>
    </rPh>
    <rPh sb="16" eb="18">
      <t>カイゼン</t>
    </rPh>
    <rPh sb="18" eb="20">
      <t>カサン</t>
    </rPh>
    <phoneticPr fontId="2"/>
  </si>
  <si>
    <t>通所型独自サービス１１・人欠同一１処遇改善加算Ⅳ</t>
    <rPh sb="12" eb="13">
      <t>ヒト</t>
    </rPh>
    <rPh sb="13" eb="14">
      <t>ケツ</t>
    </rPh>
    <rPh sb="14" eb="16">
      <t>ドウイツ</t>
    </rPh>
    <phoneticPr fontId="2"/>
  </si>
  <si>
    <t>通所型独自サービス１１日割・人欠処遇改善加算Ⅳ</t>
    <rPh sb="16" eb="18">
      <t>ショグウ</t>
    </rPh>
    <rPh sb="18" eb="20">
      <t>カイゼン</t>
    </rPh>
    <rPh sb="20" eb="22">
      <t>カサン</t>
    </rPh>
    <phoneticPr fontId="2"/>
  </si>
  <si>
    <t>通所独自型サービス１１日割・人欠同一１処遇改善加算Ⅳ</t>
  </si>
  <si>
    <t>通所型独自サービス１２・人欠処遇改善加算Ⅳ</t>
    <rPh sb="14" eb="16">
      <t>ショグウ</t>
    </rPh>
    <rPh sb="16" eb="18">
      <t>カイゼン</t>
    </rPh>
    <rPh sb="18" eb="20">
      <t>カサン</t>
    </rPh>
    <phoneticPr fontId="2"/>
  </si>
  <si>
    <t>通所型独自サービス１２・人欠同一２処遇改善加算Ⅳ</t>
    <rPh sb="14" eb="16">
      <t>ドウイツ</t>
    </rPh>
    <phoneticPr fontId="2"/>
  </si>
  <si>
    <t>通所型独自サービス１２日割・人欠処遇改善加算Ⅳ</t>
    <rPh sb="16" eb="18">
      <t>ショグウ</t>
    </rPh>
    <rPh sb="18" eb="20">
      <t>カイゼン</t>
    </rPh>
    <rPh sb="20" eb="22">
      <t>カサン</t>
    </rPh>
    <phoneticPr fontId="2"/>
  </si>
  <si>
    <t>通所型独自サービス１２日割・人欠同一２処遇改善加算Ⅳ</t>
    <rPh sb="0" eb="3">
      <t>ツウショガタ</t>
    </rPh>
    <rPh sb="3" eb="5">
      <t>ドクジ</t>
    </rPh>
    <rPh sb="11" eb="12">
      <t>ヒ</t>
    </rPh>
    <rPh sb="12" eb="13">
      <t>ワ</t>
    </rPh>
    <rPh sb="14" eb="15">
      <t>ヒト</t>
    </rPh>
    <rPh sb="15" eb="16">
      <t>ケツ</t>
    </rPh>
    <rPh sb="16" eb="18">
      <t>ドウイツ</t>
    </rPh>
    <phoneticPr fontId="2"/>
  </si>
  <si>
    <t>通所型独自サービス１１処遇改善加算Ⅳ</t>
    <rPh sb="11" eb="13">
      <t>ショグウ</t>
    </rPh>
    <rPh sb="13" eb="15">
      <t>カイゼン</t>
    </rPh>
    <rPh sb="15" eb="17">
      <t>カサン</t>
    </rPh>
    <phoneticPr fontId="2"/>
  </si>
  <si>
    <t>訪問型独自サービス１１</t>
    <rPh sb="3" eb="5">
      <t>ドクジ</t>
    </rPh>
    <phoneticPr fontId="3"/>
  </si>
  <si>
    <t>訪問型独自サービス１１日割</t>
    <rPh sb="11" eb="13">
      <t>ヒワ</t>
    </rPh>
    <phoneticPr fontId="2"/>
  </si>
  <si>
    <t>訪問型独自サービス１２</t>
    <phoneticPr fontId="2"/>
  </si>
  <si>
    <t>訪問型独自サービス１２日割</t>
    <phoneticPr fontId="2"/>
  </si>
  <si>
    <t>訪問型独自サービス１３</t>
    <phoneticPr fontId="2"/>
  </si>
  <si>
    <t>訪問型独自サービス１３日割</t>
    <phoneticPr fontId="2"/>
  </si>
  <si>
    <t>訪問型独自高齢者虐待防止措置未実施減算１１</t>
    <phoneticPr fontId="6"/>
  </si>
  <si>
    <t>訪問型独自高齢者虐待防止措置未実施減算１１日割</t>
    <rPh sb="21" eb="23">
      <t>ヒワ</t>
    </rPh>
    <phoneticPr fontId="6"/>
  </si>
  <si>
    <t>訪問型独自高齢者虐待防止措置未実施減算１２</t>
    <phoneticPr fontId="6"/>
  </si>
  <si>
    <t>訪問型独自高齢者虐待防止措置未実施減算１２日割</t>
    <rPh sb="21" eb="23">
      <t>ヒワ</t>
    </rPh>
    <phoneticPr fontId="6"/>
  </si>
  <si>
    <t>訪問型独自高齢者虐待防止措置未実施減算１３</t>
    <phoneticPr fontId="6"/>
  </si>
  <si>
    <t>訪問型独自高齢者虐待防止措置未実施減算１３日割</t>
    <rPh sb="21" eb="23">
      <t>ヒワ</t>
    </rPh>
    <phoneticPr fontId="6"/>
  </si>
  <si>
    <t>訪問型独自サービス同一建物減算１</t>
    <rPh sb="3" eb="5">
      <t>ドクジ</t>
    </rPh>
    <rPh sb="9" eb="11">
      <t>ドウイツ</t>
    </rPh>
    <rPh sb="11" eb="13">
      <t>タテモノ</t>
    </rPh>
    <rPh sb="13" eb="15">
      <t>ゲンサン</t>
    </rPh>
    <phoneticPr fontId="3"/>
  </si>
  <si>
    <t>訪問型独自サービス同一建物減算２</t>
    <rPh sb="3" eb="5">
      <t>ドクジ</t>
    </rPh>
    <rPh sb="9" eb="11">
      <t>ドウイツ</t>
    </rPh>
    <rPh sb="11" eb="13">
      <t>タテモノ</t>
    </rPh>
    <rPh sb="13" eb="15">
      <t>ゲンサン</t>
    </rPh>
    <phoneticPr fontId="3"/>
  </si>
  <si>
    <t>訪問型独自サービス同一建物減算３</t>
    <rPh sb="3" eb="5">
      <t>ドクジ</t>
    </rPh>
    <rPh sb="9" eb="11">
      <t>ドウイツ</t>
    </rPh>
    <rPh sb="11" eb="13">
      <t>タテモノ</t>
    </rPh>
    <rPh sb="13" eb="15">
      <t>ゲンサン</t>
    </rPh>
    <phoneticPr fontId="3"/>
  </si>
  <si>
    <t>ヘ　介護職員等処遇改善加算</t>
    <rPh sb="6" eb="7">
      <t>ナド</t>
    </rPh>
    <phoneticPr fontId="2"/>
  </si>
  <si>
    <t xml:space="preserve">(1)介護職員等処遇改善加算（Ⅰ） </t>
    <rPh sb="7" eb="8">
      <t>ナド</t>
    </rPh>
    <phoneticPr fontId="12"/>
  </si>
  <si>
    <t>所定単位数の245/1000 加算</t>
    <phoneticPr fontId="3"/>
  </si>
  <si>
    <t xml:space="preserve">(2)介護職員等処遇改善加算（Ⅱ） </t>
    <rPh sb="7" eb="8">
      <t>ナド</t>
    </rPh>
    <phoneticPr fontId="12"/>
  </si>
  <si>
    <t>所定単位数の224/1000 加算</t>
    <phoneticPr fontId="6"/>
  </si>
  <si>
    <t xml:space="preserve">(3)介護職員等処遇改善加算（Ⅲ） </t>
    <rPh sb="7" eb="8">
      <t>ナド</t>
    </rPh>
    <phoneticPr fontId="12"/>
  </si>
  <si>
    <t>所定単位数の182/1000 加算</t>
    <phoneticPr fontId="6"/>
  </si>
  <si>
    <t>(4)介護職員等処遇改善加算（Ⅳ）</t>
    <rPh sb="7" eb="8">
      <t>ナド</t>
    </rPh>
    <phoneticPr fontId="12"/>
  </si>
  <si>
    <t>※同一建物減算、特別地域加算、中山間地域等における小規模事業所加算、中山間地域等に居住する者へのサービス提供加算及び介護職員処遇等改善加算は、全てのパターンで共通して使用するサービスコードです。</t>
    <rPh sb="56" eb="57">
      <t>オヨ</t>
    </rPh>
    <rPh sb="64" eb="65">
      <t>ナド</t>
    </rPh>
    <phoneticPr fontId="6"/>
  </si>
  <si>
    <t>訪問型独自サービス１１</t>
    <rPh sb="3" eb="5">
      <t>ドクジ</t>
    </rPh>
    <phoneticPr fontId="2"/>
  </si>
  <si>
    <t>訪問型独自サービス１１処遇改善加算Ⅰ</t>
    <rPh sb="11" eb="13">
      <t>ショグウ</t>
    </rPh>
    <rPh sb="13" eb="15">
      <t>カイゼン</t>
    </rPh>
    <rPh sb="15" eb="17">
      <t>カサン</t>
    </rPh>
    <phoneticPr fontId="2"/>
  </si>
  <si>
    <t>所定単位数の245/1000 加算</t>
    <phoneticPr fontId="12"/>
  </si>
  <si>
    <t>訪問型独自サービス１１処遇改善加算Ⅱ</t>
    <rPh sb="11" eb="13">
      <t>ショグウ</t>
    </rPh>
    <rPh sb="13" eb="15">
      <t>カイゼン</t>
    </rPh>
    <rPh sb="15" eb="17">
      <t>カサン</t>
    </rPh>
    <phoneticPr fontId="2"/>
  </si>
  <si>
    <t>所定単位数の224/1000 加算</t>
    <phoneticPr fontId="12"/>
  </si>
  <si>
    <t>訪問型独自サービス１１処遇改善加算Ⅲ</t>
    <rPh sb="11" eb="13">
      <t>ショグウ</t>
    </rPh>
    <rPh sb="13" eb="15">
      <t>カイゼン</t>
    </rPh>
    <rPh sb="15" eb="17">
      <t>カサン</t>
    </rPh>
    <phoneticPr fontId="2"/>
  </si>
  <si>
    <t>所定単位数の182/1000 加算</t>
    <phoneticPr fontId="12"/>
  </si>
  <si>
    <t>訪問型独自高齢者虐待防止措置未実施減算１１</t>
    <phoneticPr fontId="5"/>
  </si>
  <si>
    <t>訪問型独自サービス１１日割処遇改善加算Ⅰ</t>
    <rPh sb="11" eb="13">
      <t>ヒワ</t>
    </rPh>
    <rPh sb="13" eb="15">
      <t>ショグウ</t>
    </rPh>
    <rPh sb="15" eb="17">
      <t>カイゼン</t>
    </rPh>
    <rPh sb="17" eb="19">
      <t>カサン</t>
    </rPh>
    <phoneticPr fontId="2"/>
  </si>
  <si>
    <t>訪問型独自サービス１１日割処遇改善加算Ⅱ</t>
    <rPh sb="11" eb="13">
      <t>ヒワ</t>
    </rPh>
    <rPh sb="13" eb="15">
      <t>ショグウ</t>
    </rPh>
    <rPh sb="15" eb="17">
      <t>カイゼン</t>
    </rPh>
    <rPh sb="17" eb="19">
      <t>カサン</t>
    </rPh>
    <phoneticPr fontId="2"/>
  </si>
  <si>
    <t>訪問型独自サービス１１日割処遇改善加算Ⅲ</t>
    <rPh sb="11" eb="13">
      <t>ヒワ</t>
    </rPh>
    <rPh sb="13" eb="15">
      <t>ショグウ</t>
    </rPh>
    <rPh sb="15" eb="17">
      <t>カイゼン</t>
    </rPh>
    <rPh sb="17" eb="19">
      <t>カサン</t>
    </rPh>
    <phoneticPr fontId="2"/>
  </si>
  <si>
    <t>訪問型独自高齢者虐待防止措置未実施減算１１日割</t>
    <phoneticPr fontId="5"/>
  </si>
  <si>
    <t>訪問型独自サービス１２処遇改善加算Ⅰ</t>
    <rPh sb="11" eb="13">
      <t>ショグウ</t>
    </rPh>
    <rPh sb="13" eb="15">
      <t>カイゼン</t>
    </rPh>
    <rPh sb="15" eb="17">
      <t>カサン</t>
    </rPh>
    <phoneticPr fontId="2"/>
  </si>
  <si>
    <t>訪問型独自サービス１２処遇改善加算Ⅱ</t>
    <rPh sb="11" eb="13">
      <t>ショグウ</t>
    </rPh>
    <rPh sb="13" eb="15">
      <t>カイゼン</t>
    </rPh>
    <rPh sb="15" eb="17">
      <t>カサン</t>
    </rPh>
    <phoneticPr fontId="2"/>
  </si>
  <si>
    <t>訪問型独自サービス１２処遇改善加算Ⅲ</t>
    <rPh sb="11" eb="13">
      <t>ショグウ</t>
    </rPh>
    <rPh sb="13" eb="15">
      <t>カイゼン</t>
    </rPh>
    <rPh sb="15" eb="17">
      <t>カサン</t>
    </rPh>
    <phoneticPr fontId="2"/>
  </si>
  <si>
    <t>訪問型独自高齢者虐待防止措置未実施減算１２</t>
    <phoneticPr fontId="5"/>
  </si>
  <si>
    <t>訪問型独自サービス１２日割処遇改善加算Ⅰ</t>
    <rPh sb="13" eb="15">
      <t>ショグウ</t>
    </rPh>
    <rPh sb="15" eb="17">
      <t>カイゼン</t>
    </rPh>
    <rPh sb="17" eb="19">
      <t>カサン</t>
    </rPh>
    <phoneticPr fontId="2"/>
  </si>
  <si>
    <t>訪問型独自サービス１２日割処遇改善加算Ⅱ</t>
    <rPh sb="13" eb="15">
      <t>ショグウ</t>
    </rPh>
    <rPh sb="15" eb="17">
      <t>カイゼン</t>
    </rPh>
    <rPh sb="17" eb="19">
      <t>カサン</t>
    </rPh>
    <phoneticPr fontId="2"/>
  </si>
  <si>
    <t>訪問型独自サービス１２日割処遇改善加算Ⅲ</t>
    <rPh sb="13" eb="15">
      <t>ショグウ</t>
    </rPh>
    <rPh sb="15" eb="17">
      <t>カイゼン</t>
    </rPh>
    <rPh sb="17" eb="19">
      <t>カサン</t>
    </rPh>
    <phoneticPr fontId="2"/>
  </si>
  <si>
    <t>訪問型独自高齢者虐待防止措置未実施減算１２日割</t>
    <phoneticPr fontId="5"/>
  </si>
  <si>
    <t>訪問型独自サービス１３処遇改善加算Ⅰ</t>
    <rPh sb="11" eb="13">
      <t>ショグウ</t>
    </rPh>
    <rPh sb="13" eb="15">
      <t>カイゼン</t>
    </rPh>
    <rPh sb="15" eb="17">
      <t>カサン</t>
    </rPh>
    <phoneticPr fontId="2"/>
  </si>
  <si>
    <t>訪問型独自サービス１３処遇改善加算Ⅱ</t>
    <rPh sb="11" eb="13">
      <t>ショグウ</t>
    </rPh>
    <rPh sb="13" eb="15">
      <t>カイゼン</t>
    </rPh>
    <rPh sb="15" eb="17">
      <t>カサン</t>
    </rPh>
    <phoneticPr fontId="2"/>
  </si>
  <si>
    <t>訪問型独自サービス１３処遇改善加算Ⅲ</t>
    <rPh sb="11" eb="13">
      <t>ショグウ</t>
    </rPh>
    <rPh sb="13" eb="15">
      <t>カイゼン</t>
    </rPh>
    <rPh sb="15" eb="17">
      <t>カサン</t>
    </rPh>
    <phoneticPr fontId="2"/>
  </si>
  <si>
    <t>訪問型独自高齢者虐待防止措置未実施減算１３</t>
    <phoneticPr fontId="5"/>
  </si>
  <si>
    <t>訪問型独自サービス１３日割処遇改善加算Ⅰ</t>
    <rPh sb="13" eb="15">
      <t>ショグウ</t>
    </rPh>
    <rPh sb="15" eb="17">
      <t>カイゼン</t>
    </rPh>
    <rPh sb="17" eb="19">
      <t>カサン</t>
    </rPh>
    <phoneticPr fontId="2"/>
  </si>
  <si>
    <t>訪問型独自サービス１３日割処遇改善加算Ⅱ</t>
    <rPh sb="13" eb="15">
      <t>ショグウ</t>
    </rPh>
    <rPh sb="15" eb="17">
      <t>カイゼン</t>
    </rPh>
    <rPh sb="17" eb="19">
      <t>カサン</t>
    </rPh>
    <phoneticPr fontId="2"/>
  </si>
  <si>
    <t>訪問型独自サービス１３日割処遇改善加算Ⅲ</t>
    <rPh sb="13" eb="15">
      <t>ショグウ</t>
    </rPh>
    <rPh sb="15" eb="17">
      <t>カイゼン</t>
    </rPh>
    <rPh sb="17" eb="19">
      <t>カサン</t>
    </rPh>
    <phoneticPr fontId="2"/>
  </si>
  <si>
    <t>訪問型独自高齢者虐待防止措置未実施減算１３日割</t>
    <phoneticPr fontId="5"/>
  </si>
  <si>
    <t>訪問型独自サービス１１・同一１</t>
    <phoneticPr fontId="2"/>
  </si>
  <si>
    <t>訪問型独自サービス１１・同一１処遇改善加算Ⅰ</t>
    <phoneticPr fontId="2"/>
  </si>
  <si>
    <t>訪問型独自サービス１１・同一１処遇改善加算Ⅱ</t>
    <phoneticPr fontId="2"/>
  </si>
  <si>
    <t>訪問型独自サービス１１・同一１処遇改善加算Ⅲ</t>
    <phoneticPr fontId="2"/>
  </si>
  <si>
    <t>訪問型独自・同一１高齢者虐待防止措置未実施減算１１</t>
    <rPh sb="6" eb="8">
      <t>ドウイツ</t>
    </rPh>
    <phoneticPr fontId="5"/>
  </si>
  <si>
    <t>訪問型独自サービス１１日割・同一１</t>
    <phoneticPr fontId="12"/>
  </si>
  <si>
    <t>訪問型独自サービス１１日割・同一１処遇改善加算Ⅰ</t>
    <rPh sb="17" eb="19">
      <t>ショグウ</t>
    </rPh>
    <rPh sb="19" eb="21">
      <t>カイゼン</t>
    </rPh>
    <rPh sb="21" eb="23">
      <t>カサン</t>
    </rPh>
    <phoneticPr fontId="2"/>
  </si>
  <si>
    <t>訪問型独自サービス１１日割・同一１処遇改善加算Ⅱ</t>
    <rPh sb="17" eb="19">
      <t>ショグウ</t>
    </rPh>
    <rPh sb="19" eb="21">
      <t>カイゼン</t>
    </rPh>
    <rPh sb="21" eb="23">
      <t>カサン</t>
    </rPh>
    <phoneticPr fontId="2"/>
  </si>
  <si>
    <t>訪問型独自サービス１１日割・同一１処遇改善加算Ⅲ</t>
    <rPh sb="17" eb="19">
      <t>ショグウ</t>
    </rPh>
    <rPh sb="19" eb="21">
      <t>カイゼン</t>
    </rPh>
    <rPh sb="21" eb="23">
      <t>カサン</t>
    </rPh>
    <phoneticPr fontId="2"/>
  </si>
  <si>
    <t>訪問型独自・同一１高齢者虐待防止措置未実施減算１１日割</t>
    <rPh sb="6" eb="8">
      <t>ドウイツ</t>
    </rPh>
    <phoneticPr fontId="5"/>
  </si>
  <si>
    <t>訪問型独自サービス１２・同一１</t>
    <phoneticPr fontId="2"/>
  </si>
  <si>
    <t>訪問型独自サービス１２・同一１処遇改善加算Ⅰ</t>
    <phoneticPr fontId="2"/>
  </si>
  <si>
    <t>訪問型独自サービス１２・同一１処遇改善加算Ⅱ</t>
    <phoneticPr fontId="2"/>
  </si>
  <si>
    <t>訪問型独自サービス１２・同一１処遇改善加算Ⅲ</t>
    <phoneticPr fontId="2"/>
  </si>
  <si>
    <t>訪問型独自・同一１高齢者虐待防止措置未実施減算１２</t>
    <rPh sb="6" eb="8">
      <t>ドウイツ</t>
    </rPh>
    <phoneticPr fontId="5"/>
  </si>
  <si>
    <t>訪問型独自サービス１２日割・同一１</t>
    <phoneticPr fontId="12"/>
  </si>
  <si>
    <t>訪問型独自サービス１２日割・同一１処遇改善加算Ⅰ</t>
    <rPh sb="17" eb="19">
      <t>ショグウ</t>
    </rPh>
    <rPh sb="19" eb="21">
      <t>カイゼン</t>
    </rPh>
    <rPh sb="21" eb="23">
      <t>カサン</t>
    </rPh>
    <phoneticPr fontId="2"/>
  </si>
  <si>
    <t>訪問型独自サービス１２日割・同一１処遇改善加算Ⅱ</t>
    <rPh sb="17" eb="19">
      <t>ショグウ</t>
    </rPh>
    <rPh sb="19" eb="21">
      <t>カイゼン</t>
    </rPh>
    <rPh sb="21" eb="23">
      <t>カサン</t>
    </rPh>
    <phoneticPr fontId="2"/>
  </si>
  <si>
    <t>訪問型独自サービス１２日割・同一１処遇改善加算Ⅲ</t>
    <rPh sb="17" eb="19">
      <t>ショグウ</t>
    </rPh>
    <rPh sb="19" eb="21">
      <t>カイゼン</t>
    </rPh>
    <rPh sb="21" eb="23">
      <t>カサン</t>
    </rPh>
    <phoneticPr fontId="2"/>
  </si>
  <si>
    <t>訪問型独自・同一１高齢者虐待防止措置未実施減算１２日割</t>
    <rPh sb="6" eb="8">
      <t>ドウイツ</t>
    </rPh>
    <phoneticPr fontId="5"/>
  </si>
  <si>
    <t>訪問型独自サービス１３・同一１</t>
    <phoneticPr fontId="2"/>
  </si>
  <si>
    <t>訪問型独自サービス１３・同一１処遇改善加算Ⅰ</t>
    <phoneticPr fontId="2"/>
  </si>
  <si>
    <t>訪問型独自サービス１３・同一１処遇改善加算Ⅱ</t>
    <phoneticPr fontId="2"/>
  </si>
  <si>
    <t>訪問型独自サービス１３・同一１処遇改善加算Ⅲ</t>
    <phoneticPr fontId="2"/>
  </si>
  <si>
    <t>訪問型独自・同一１高齢者虐待防止措置未実施減算１３</t>
    <rPh sb="6" eb="8">
      <t>ドウイツ</t>
    </rPh>
    <phoneticPr fontId="5"/>
  </si>
  <si>
    <t>訪問型独自サービス１３日割・同一１</t>
    <phoneticPr fontId="12"/>
  </si>
  <si>
    <t>訪問型独自サービス１３日割・同一１処遇改善加算Ⅰ</t>
    <rPh sb="17" eb="19">
      <t>ショグウ</t>
    </rPh>
    <rPh sb="19" eb="21">
      <t>カイゼン</t>
    </rPh>
    <rPh sb="21" eb="23">
      <t>カサン</t>
    </rPh>
    <phoneticPr fontId="2"/>
  </si>
  <si>
    <t>訪問型独自サービス１３日割・同一１処遇改善加算Ⅱ</t>
    <rPh sb="17" eb="19">
      <t>ショグウ</t>
    </rPh>
    <rPh sb="19" eb="21">
      <t>カイゼン</t>
    </rPh>
    <rPh sb="21" eb="23">
      <t>カサン</t>
    </rPh>
    <phoneticPr fontId="2"/>
  </si>
  <si>
    <t>訪問型独自サービス１３日割・同一１処遇改善加算Ⅲ</t>
    <rPh sb="17" eb="19">
      <t>ショグウ</t>
    </rPh>
    <rPh sb="19" eb="21">
      <t>カイゼン</t>
    </rPh>
    <rPh sb="21" eb="23">
      <t>カサン</t>
    </rPh>
    <phoneticPr fontId="2"/>
  </si>
  <si>
    <t>訪問型独自・同一１高齢者虐待防止措置未実施減算１３日割</t>
    <rPh sb="6" eb="8">
      <t>ドウイツ</t>
    </rPh>
    <phoneticPr fontId="5"/>
  </si>
  <si>
    <t>訪問型独自サービス１１・同一２</t>
    <phoneticPr fontId="2"/>
  </si>
  <si>
    <t>訪問型独自サービス１１・同一２処遇改善加算Ⅰ</t>
    <phoneticPr fontId="2"/>
  </si>
  <si>
    <t>訪問型独自サービス１１・同一２処遇改善加算Ⅱ</t>
    <phoneticPr fontId="2"/>
  </si>
  <si>
    <t>訪問型独自サービス１１・同一２処遇改善加算Ⅲ</t>
    <phoneticPr fontId="2"/>
  </si>
  <si>
    <t>訪問型独自・同一２高齢者虐待防止措置未実施減算１１</t>
    <rPh sb="6" eb="8">
      <t>ドウイツ</t>
    </rPh>
    <phoneticPr fontId="5"/>
  </si>
  <si>
    <t>訪問型独自サービス１１日割・同一２</t>
    <phoneticPr fontId="12"/>
  </si>
  <si>
    <t>訪問型独自サービス１１日割・同一２処遇改善加算Ⅰ</t>
    <rPh sb="17" eb="19">
      <t>ショグウ</t>
    </rPh>
    <rPh sb="19" eb="21">
      <t>カイゼン</t>
    </rPh>
    <rPh sb="21" eb="23">
      <t>カサン</t>
    </rPh>
    <phoneticPr fontId="2"/>
  </si>
  <si>
    <t>訪問型独自サービス１１日割・同一２処遇改善加算Ⅱ</t>
    <rPh sb="17" eb="19">
      <t>ショグウ</t>
    </rPh>
    <rPh sb="19" eb="21">
      <t>カイゼン</t>
    </rPh>
    <rPh sb="21" eb="23">
      <t>カサン</t>
    </rPh>
    <phoneticPr fontId="2"/>
  </si>
  <si>
    <t>訪問型独自サービス１１日割・同一２処遇改善加算Ⅲ</t>
    <rPh sb="17" eb="19">
      <t>ショグウ</t>
    </rPh>
    <rPh sb="19" eb="21">
      <t>カイゼン</t>
    </rPh>
    <rPh sb="21" eb="23">
      <t>カサン</t>
    </rPh>
    <phoneticPr fontId="2"/>
  </si>
  <si>
    <t>訪問型独自・同一２高齢者虐待防止措置未実施減算１１日割</t>
    <rPh sb="6" eb="8">
      <t>ドウイツ</t>
    </rPh>
    <phoneticPr fontId="5"/>
  </si>
  <si>
    <t>訪問型独自サービス１２・同一２</t>
    <phoneticPr fontId="2"/>
  </si>
  <si>
    <t>訪問型独自サービス１２・同一２処遇改善加算Ⅰ</t>
    <phoneticPr fontId="2"/>
  </si>
  <si>
    <t>訪問型独自サービス１２・同一２処遇改善加算Ⅱ</t>
    <phoneticPr fontId="2"/>
  </si>
  <si>
    <t>訪問型独自サービス１２・同一２処遇改善加算Ⅲ</t>
    <phoneticPr fontId="2"/>
  </si>
  <si>
    <t>訪問型独自・同一２高齢者虐待防止措置未実施減算１２</t>
    <rPh sb="6" eb="8">
      <t>ドウイツ</t>
    </rPh>
    <phoneticPr fontId="5"/>
  </si>
  <si>
    <t>訪問型独自サービス１２日割・同一２</t>
    <phoneticPr fontId="12"/>
  </si>
  <si>
    <t>訪問型独自サービス１２日割・同一２処遇改善加算Ⅰ</t>
    <rPh sb="17" eb="19">
      <t>ショグウ</t>
    </rPh>
    <rPh sb="19" eb="21">
      <t>カイゼン</t>
    </rPh>
    <rPh sb="21" eb="23">
      <t>カサン</t>
    </rPh>
    <phoneticPr fontId="2"/>
  </si>
  <si>
    <t>訪問型独自サービス１２日割・同一２処遇改善加算Ⅱ</t>
    <rPh sb="17" eb="19">
      <t>ショグウ</t>
    </rPh>
    <rPh sb="19" eb="21">
      <t>カイゼン</t>
    </rPh>
    <rPh sb="21" eb="23">
      <t>カサン</t>
    </rPh>
    <phoneticPr fontId="2"/>
  </si>
  <si>
    <t>訪問型独自サービス１２日割・同一２処遇改善加算Ⅲ</t>
    <rPh sb="17" eb="19">
      <t>ショグウ</t>
    </rPh>
    <rPh sb="19" eb="21">
      <t>カイゼン</t>
    </rPh>
    <rPh sb="21" eb="23">
      <t>カサン</t>
    </rPh>
    <phoneticPr fontId="2"/>
  </si>
  <si>
    <t>訪問型独自・同一２高齢者虐待防止措置未実施減算１２日割</t>
    <rPh sb="6" eb="8">
      <t>ドウイツ</t>
    </rPh>
    <phoneticPr fontId="5"/>
  </si>
  <si>
    <t>訪問型独自サービス１３・同一２</t>
    <phoneticPr fontId="2"/>
  </si>
  <si>
    <t>訪問型独自サービス１３・同一２処遇改善加算Ⅰ</t>
    <phoneticPr fontId="2"/>
  </si>
  <si>
    <t>訪問型独自サービス１３・同一２処遇改善加算Ⅱ</t>
    <phoneticPr fontId="2"/>
  </si>
  <si>
    <t>訪問型独自サービス１３・同一２処遇改善加算Ⅲ</t>
    <phoneticPr fontId="2"/>
  </si>
  <si>
    <t>訪問型独自・同一２高齢者虐待防止措置未実施減算１３</t>
    <rPh sb="6" eb="8">
      <t>ドウイツ</t>
    </rPh>
    <phoneticPr fontId="5"/>
  </si>
  <si>
    <t>訪問型独自サービス１３日割・同一２</t>
    <phoneticPr fontId="12"/>
  </si>
  <si>
    <t>訪問型独自サービス１３日割・同一２処遇改善加算Ⅰ</t>
    <rPh sb="17" eb="19">
      <t>ショグウ</t>
    </rPh>
    <rPh sb="19" eb="21">
      <t>カイゼン</t>
    </rPh>
    <rPh sb="21" eb="23">
      <t>カサン</t>
    </rPh>
    <phoneticPr fontId="2"/>
  </si>
  <si>
    <t>訪問型独自サービス１３日割・同一２処遇改善加算Ⅱ</t>
    <rPh sb="17" eb="19">
      <t>ショグウ</t>
    </rPh>
    <rPh sb="19" eb="21">
      <t>カイゼン</t>
    </rPh>
    <rPh sb="21" eb="23">
      <t>カサン</t>
    </rPh>
    <phoneticPr fontId="2"/>
  </si>
  <si>
    <t>訪問型独自サービス１３日割・同一２処遇改善加算Ⅲ</t>
    <rPh sb="17" eb="19">
      <t>ショグウ</t>
    </rPh>
    <rPh sb="19" eb="21">
      <t>カイゼン</t>
    </rPh>
    <rPh sb="21" eb="23">
      <t>カサン</t>
    </rPh>
    <phoneticPr fontId="2"/>
  </si>
  <si>
    <t>訪問型独自・同一２高齢者虐待防止措置未実施減算１３日割</t>
    <rPh sb="6" eb="8">
      <t>ドウイツ</t>
    </rPh>
    <phoneticPr fontId="5"/>
  </si>
  <si>
    <t>訪問型独自サービス１１・同一３</t>
    <phoneticPr fontId="2"/>
  </si>
  <si>
    <t>訪問型独自サービス１１・同一３処遇改善加算Ⅰ</t>
    <phoneticPr fontId="2"/>
  </si>
  <si>
    <t>訪問型独自サービス１１・同一３処遇改善加算Ⅱ</t>
    <phoneticPr fontId="2"/>
  </si>
  <si>
    <t>訪問型独自サービス１１・同一３処遇改善加算Ⅲ</t>
    <phoneticPr fontId="2"/>
  </si>
  <si>
    <t>訪問型独自・同一３高齢者虐待防止措置未実施減算１１</t>
    <rPh sb="6" eb="8">
      <t>ドウイツ</t>
    </rPh>
    <phoneticPr fontId="5"/>
  </si>
  <si>
    <t>訪問型独自サービス１１日割・同一３</t>
    <phoneticPr fontId="12"/>
  </si>
  <si>
    <t>訪問型独自サービス１１日割・同一３処遇改善加算Ⅰ</t>
    <rPh sb="17" eb="19">
      <t>ショグウ</t>
    </rPh>
    <rPh sb="19" eb="21">
      <t>カイゼン</t>
    </rPh>
    <rPh sb="21" eb="23">
      <t>カサン</t>
    </rPh>
    <phoneticPr fontId="2"/>
  </si>
  <si>
    <t>訪問型独自サービス１１日割・同一３処遇改善加算Ⅱ</t>
    <rPh sb="17" eb="19">
      <t>ショグウ</t>
    </rPh>
    <rPh sb="19" eb="21">
      <t>カイゼン</t>
    </rPh>
    <rPh sb="21" eb="23">
      <t>カサン</t>
    </rPh>
    <phoneticPr fontId="2"/>
  </si>
  <si>
    <t>訪問型独自サービス１１日割・同一３処遇改善加算Ⅲ</t>
    <rPh sb="17" eb="19">
      <t>ショグウ</t>
    </rPh>
    <rPh sb="19" eb="21">
      <t>カイゼン</t>
    </rPh>
    <rPh sb="21" eb="23">
      <t>カサン</t>
    </rPh>
    <phoneticPr fontId="2"/>
  </si>
  <si>
    <t>訪問型独自・同一３高齢者虐待防止措置未実施減算１１日割</t>
    <rPh sb="6" eb="8">
      <t>ドウイツ</t>
    </rPh>
    <phoneticPr fontId="5"/>
  </si>
  <si>
    <t>訪問型独自サービス１２・同一３</t>
    <phoneticPr fontId="2"/>
  </si>
  <si>
    <t>訪問型独自サービス１２・同一３処遇改善加算Ⅰ</t>
    <phoneticPr fontId="2"/>
  </si>
  <si>
    <t>訪問型独自サービス１２・同一３処遇改善加算Ⅱ</t>
    <phoneticPr fontId="2"/>
  </si>
  <si>
    <t>訪問型独自サービス１２・同一３処遇改善加算Ⅲ</t>
    <phoneticPr fontId="2"/>
  </si>
  <si>
    <t>訪問型独自・同一３高齢者虐待防止措置未実施減算１２</t>
    <rPh sb="6" eb="8">
      <t>ドウイツ</t>
    </rPh>
    <phoneticPr fontId="5"/>
  </si>
  <si>
    <t>訪問型独自サービス１２日割・同一３</t>
    <phoneticPr fontId="12"/>
  </si>
  <si>
    <t>訪問型独自サービス１２日割・同一３処遇改善加算Ⅰ</t>
    <rPh sb="17" eb="19">
      <t>ショグウ</t>
    </rPh>
    <rPh sb="19" eb="21">
      <t>カイゼン</t>
    </rPh>
    <rPh sb="21" eb="23">
      <t>カサン</t>
    </rPh>
    <phoneticPr fontId="2"/>
  </si>
  <si>
    <t>訪問型独自サービス１２日割・同一３処遇改善加算Ⅱ</t>
    <rPh sb="17" eb="19">
      <t>ショグウ</t>
    </rPh>
    <rPh sb="19" eb="21">
      <t>カイゼン</t>
    </rPh>
    <rPh sb="21" eb="23">
      <t>カサン</t>
    </rPh>
    <phoneticPr fontId="2"/>
  </si>
  <si>
    <t>訪問型独自サービス１２日割・同一３処遇改善加算Ⅲ</t>
    <rPh sb="17" eb="19">
      <t>ショグウ</t>
    </rPh>
    <rPh sb="19" eb="21">
      <t>カイゼン</t>
    </rPh>
    <rPh sb="21" eb="23">
      <t>カサン</t>
    </rPh>
    <phoneticPr fontId="2"/>
  </si>
  <si>
    <t>訪問型独自・同一３高齢者虐待防止措置未実施減算１２日割</t>
    <rPh sb="6" eb="8">
      <t>ドウイツ</t>
    </rPh>
    <phoneticPr fontId="5"/>
  </si>
  <si>
    <t>訪問型独自サービス１３・同一３</t>
    <phoneticPr fontId="2"/>
  </si>
  <si>
    <t>訪問型独自サービス１３・同一３処遇改善加算Ⅰ</t>
    <phoneticPr fontId="2"/>
  </si>
  <si>
    <t>訪問型独自サービス１３・同一３処遇改善加算Ⅱ</t>
    <phoneticPr fontId="2"/>
  </si>
  <si>
    <t>訪問型独自サービス１３・同一３処遇改善加算Ⅲ</t>
    <phoneticPr fontId="2"/>
  </si>
  <si>
    <t>訪問型独自・同一３高齢者虐待防止措置未実施減算１３</t>
    <rPh sb="6" eb="8">
      <t>ドウイツ</t>
    </rPh>
    <phoneticPr fontId="5"/>
  </si>
  <si>
    <t>訪問型独自サービス１３日割・同一３</t>
    <phoneticPr fontId="12"/>
  </si>
  <si>
    <t>訪問型独自サービス１３日割・同一３処遇改善加算Ⅰ</t>
    <rPh sb="17" eb="19">
      <t>ショグウ</t>
    </rPh>
    <rPh sb="19" eb="21">
      <t>カイゼン</t>
    </rPh>
    <rPh sb="21" eb="23">
      <t>カサン</t>
    </rPh>
    <phoneticPr fontId="2"/>
  </si>
  <si>
    <t>訪問型独自サービス１３日割・同一３処遇改善加算Ⅱ</t>
    <rPh sb="17" eb="19">
      <t>ショグウ</t>
    </rPh>
    <rPh sb="19" eb="21">
      <t>カイゼン</t>
    </rPh>
    <rPh sb="21" eb="23">
      <t>カサン</t>
    </rPh>
    <phoneticPr fontId="2"/>
  </si>
  <si>
    <t>訪問型独自サービス１３日割・同一３処遇改善加算Ⅲ</t>
    <rPh sb="17" eb="19">
      <t>ショグウ</t>
    </rPh>
    <rPh sb="19" eb="21">
      <t>カイゼン</t>
    </rPh>
    <rPh sb="21" eb="23">
      <t>カサン</t>
    </rPh>
    <phoneticPr fontId="2"/>
  </si>
  <si>
    <t>訪問型独自・同一３高齢者虐待防止措置未実施減算１３日割</t>
    <rPh sb="6" eb="8">
      <t>ドウイツ</t>
    </rPh>
    <phoneticPr fontId="5"/>
  </si>
  <si>
    <t>日割の場合</t>
    <phoneticPr fontId="3"/>
  </si>
  <si>
    <t>通所型独自サービス１１</t>
    <phoneticPr fontId="2"/>
  </si>
  <si>
    <t>通所型独自サービス１１日割</t>
    <rPh sb="12" eb="13">
      <t>ワリ</t>
    </rPh>
    <phoneticPr fontId="2"/>
  </si>
  <si>
    <t>通所型独自サービス１２</t>
    <phoneticPr fontId="2"/>
  </si>
  <si>
    <t>通所型独自サービス１２日割</t>
    <phoneticPr fontId="2"/>
  </si>
  <si>
    <t>通所型独自高齢者虐待防止未実施減算１１</t>
    <phoneticPr fontId="3"/>
  </si>
  <si>
    <t>通所型独自高齢者虐待防止未実施減算１１日割</t>
    <rPh sb="19" eb="21">
      <t>ヒワ</t>
    </rPh>
    <phoneticPr fontId="3"/>
  </si>
  <si>
    <t>通所型独自高齢者虐待防止未実施減算１２</t>
    <phoneticPr fontId="3"/>
  </si>
  <si>
    <t>通所型独自高齢者虐待防止未実施減算１２日割</t>
    <rPh sb="19" eb="21">
      <t>ヒワ</t>
    </rPh>
    <phoneticPr fontId="3"/>
  </si>
  <si>
    <t>通所型独自業務継続計画未策定減算１１</t>
    <phoneticPr fontId="3"/>
  </si>
  <si>
    <t>通所型独自業務継続計画未策定減算１１日割</t>
    <rPh sb="18" eb="20">
      <t>ヒワ</t>
    </rPh>
    <phoneticPr fontId="3"/>
  </si>
  <si>
    <t>通所型独自業務継続計画未策定減算１２</t>
    <phoneticPr fontId="3"/>
  </si>
  <si>
    <t>通所型独自業務継続計画未策定減算１２日割</t>
    <rPh sb="18" eb="20">
      <t>ヒワ</t>
    </rPh>
    <phoneticPr fontId="3"/>
  </si>
  <si>
    <t>ワ　 介護職員等処遇改善加算</t>
    <rPh sb="7" eb="8">
      <t>ナド</t>
    </rPh>
    <phoneticPr fontId="2"/>
  </si>
  <si>
    <t xml:space="preserve">(1)介護職員等処遇改善加算（Ⅰ） </t>
    <rPh sb="7" eb="8">
      <t>ナド</t>
    </rPh>
    <phoneticPr fontId="2"/>
  </si>
  <si>
    <t>所定単位数の92/1000 加算</t>
    <phoneticPr fontId="3"/>
  </si>
  <si>
    <t xml:space="preserve">(2)介護職員等処遇改善加算（Ⅱ） </t>
    <rPh sb="7" eb="8">
      <t>ナド</t>
    </rPh>
    <phoneticPr fontId="2"/>
  </si>
  <si>
    <t>所定単位数の90/1000 加算</t>
    <phoneticPr fontId="3"/>
  </si>
  <si>
    <t xml:space="preserve">(3)介護職員等処遇改善加算（Ⅲ） </t>
    <rPh sb="7" eb="8">
      <t>ナド</t>
    </rPh>
    <phoneticPr fontId="2"/>
  </si>
  <si>
    <t>所定単位数の80/1000 加算</t>
    <phoneticPr fontId="3"/>
  </si>
  <si>
    <t>(4)介護職員等処遇改善加算（Ⅳ）</t>
    <rPh sb="7" eb="8">
      <t>ナド</t>
    </rPh>
    <phoneticPr fontId="3"/>
  </si>
  <si>
    <t>通所型独自サービス１１・定超</t>
    <rPh sb="13" eb="14">
      <t>コ</t>
    </rPh>
    <phoneticPr fontId="2"/>
  </si>
  <si>
    <t>通所型独自サービス１１日割・定超</t>
    <phoneticPr fontId="2"/>
  </si>
  <si>
    <t>通所型独自サービス１２・定超</t>
    <phoneticPr fontId="2"/>
  </si>
  <si>
    <t>通所型独自サービス１２日割・定超</t>
    <phoneticPr fontId="2"/>
  </si>
  <si>
    <t>通所型独自サービス１１・人欠</t>
    <rPh sb="12" eb="13">
      <t>ヒト</t>
    </rPh>
    <rPh sb="13" eb="14">
      <t>ケツ</t>
    </rPh>
    <phoneticPr fontId="2"/>
  </si>
  <si>
    <t>通所型独自サービス１１日割・人欠</t>
    <phoneticPr fontId="2"/>
  </si>
  <si>
    <t>通所型独自サービス１２・人欠</t>
    <phoneticPr fontId="2"/>
  </si>
  <si>
    <t>通所型独自サービス１２日割・人欠</t>
    <phoneticPr fontId="2"/>
  </si>
  <si>
    <t>※中山間地域等に居住する者へのサービス提供加算及び介護職員等処遇改善加算は、全てのパターンで共通して使用するサービスコードです。</t>
    <rPh sb="23" eb="24">
      <t>オヨ</t>
    </rPh>
    <rPh sb="29" eb="30">
      <t>ナド</t>
    </rPh>
    <phoneticPr fontId="12"/>
  </si>
  <si>
    <t>※中山間地域等に居住する者へのサービス提供加算及び介護職員等処遇改善加算は、全てのパターンで共通して使用するサービスコードです。</t>
    <rPh sb="23" eb="24">
      <t>オヨ</t>
    </rPh>
    <rPh sb="29" eb="30">
      <t>ナド</t>
    </rPh>
    <phoneticPr fontId="3"/>
  </si>
  <si>
    <t>通所型独自サービス１１処遇改善加算Ⅰ</t>
    <rPh sb="0" eb="2">
      <t>ツウショ</t>
    </rPh>
    <rPh sb="2" eb="3">
      <t>ガタ</t>
    </rPh>
    <rPh sb="3" eb="5">
      <t>ドクジ</t>
    </rPh>
    <rPh sb="11" eb="13">
      <t>ショグウ</t>
    </rPh>
    <rPh sb="13" eb="15">
      <t>カイゼン</t>
    </rPh>
    <rPh sb="15" eb="17">
      <t>カサン</t>
    </rPh>
    <phoneticPr fontId="2"/>
  </si>
  <si>
    <t>所定単位数の92/1000 加算</t>
    <phoneticPr fontId="5"/>
  </si>
  <si>
    <t>通所型独自サービス１１処遇改善加算Ⅱ</t>
    <rPh sb="11" eb="13">
      <t>ショグウ</t>
    </rPh>
    <rPh sb="13" eb="15">
      <t>カイゼン</t>
    </rPh>
    <rPh sb="15" eb="17">
      <t>カサン</t>
    </rPh>
    <phoneticPr fontId="2"/>
  </si>
  <si>
    <t>所定単位数の90/1000 加算</t>
    <phoneticPr fontId="5"/>
  </si>
  <si>
    <t>通所型独自サービス１１処遇改善加算Ⅲ</t>
    <rPh sb="11" eb="13">
      <t>ショグウ</t>
    </rPh>
    <rPh sb="13" eb="15">
      <t>カイゼン</t>
    </rPh>
    <rPh sb="15" eb="17">
      <t>カサン</t>
    </rPh>
    <phoneticPr fontId="2"/>
  </si>
  <si>
    <t>所定単位数の80/1000 加算</t>
    <phoneticPr fontId="5"/>
  </si>
  <si>
    <t>通所型独自高齢者虐待防止未実施減算１１</t>
    <phoneticPr fontId="5"/>
  </si>
  <si>
    <t>通所型独自業務継続計画未策定減算１１</t>
    <phoneticPr fontId="5"/>
  </si>
  <si>
    <t>通所型独自サービス１１同一建物減算１</t>
    <phoneticPr fontId="2"/>
  </si>
  <si>
    <t>通所型独自サービス１１同一１処遇改善加算Ⅰ</t>
    <rPh sb="11" eb="13">
      <t>ドウイツ</t>
    </rPh>
    <rPh sb="14" eb="16">
      <t>ショグウ</t>
    </rPh>
    <rPh sb="16" eb="18">
      <t>カイゼン</t>
    </rPh>
    <rPh sb="18" eb="20">
      <t>カサン</t>
    </rPh>
    <phoneticPr fontId="2"/>
  </si>
  <si>
    <t>通所型独自サービス１１同一１処遇改善加算Ⅱ</t>
    <rPh sb="11" eb="13">
      <t>ドウイツ</t>
    </rPh>
    <rPh sb="14" eb="16">
      <t>ショグウ</t>
    </rPh>
    <rPh sb="16" eb="18">
      <t>カイゼン</t>
    </rPh>
    <rPh sb="18" eb="20">
      <t>カサン</t>
    </rPh>
    <phoneticPr fontId="2"/>
  </si>
  <si>
    <t>通所型独自サービス１１同一１処遇改善加算Ⅲ</t>
    <rPh sb="11" eb="13">
      <t>ドウイツ</t>
    </rPh>
    <rPh sb="14" eb="16">
      <t>ショグウ</t>
    </rPh>
    <rPh sb="16" eb="18">
      <t>カイゼン</t>
    </rPh>
    <rPh sb="18" eb="20">
      <t>カサン</t>
    </rPh>
    <phoneticPr fontId="2"/>
  </si>
  <si>
    <t>通所型独自同一高齢者虐待防止未実施減算１１</t>
    <phoneticPr fontId="5"/>
  </si>
  <si>
    <t>通所型独自同一業務継続計画未策定減算１１</t>
    <phoneticPr fontId="5"/>
  </si>
  <si>
    <t>通所型独自型サービス１１日割</t>
    <phoneticPr fontId="5"/>
  </si>
  <si>
    <t>通所型独自サービス１１日割処遇改善加算Ⅰ</t>
    <phoneticPr fontId="12"/>
  </si>
  <si>
    <t>通所型独自サービス１１日割処遇改善加算Ⅱ</t>
    <phoneticPr fontId="12"/>
  </si>
  <si>
    <t>通所型独自サービス１１日割処遇改善加算Ⅲ</t>
    <phoneticPr fontId="12"/>
  </si>
  <si>
    <t>通所型独自高齢者虐待防止未実施減算１１日割</t>
    <rPh sb="19" eb="21">
      <t>ヒワリ</t>
    </rPh>
    <phoneticPr fontId="5"/>
  </si>
  <si>
    <t>通所型独自業務継続計画未策定減算１１日割</t>
    <rPh sb="18" eb="20">
      <t>ヒワリ</t>
    </rPh>
    <phoneticPr fontId="5"/>
  </si>
  <si>
    <t>通所型独自サービス１１日割同一建物減算１</t>
    <phoneticPr fontId="5"/>
  </si>
  <si>
    <t>通所型独自サービス１１日割同一１処遇改善加算Ⅰ</t>
    <phoneticPr fontId="5"/>
  </si>
  <si>
    <t>通所型独自サービス１１日割同一１処遇改善加算Ⅱ</t>
    <phoneticPr fontId="5"/>
  </si>
  <si>
    <t>通所型独自サービス１１日割同一１処遇改善加算Ⅲ</t>
    <phoneticPr fontId="5"/>
  </si>
  <si>
    <t>通所型独自同一高齢者虐待防止未実施減算１１日割</t>
    <rPh sb="21" eb="23">
      <t>ヒワリ</t>
    </rPh>
    <phoneticPr fontId="5"/>
  </si>
  <si>
    <t>通所型独自同一業務継続計画未策定減算１１日割</t>
    <rPh sb="20" eb="22">
      <t>ヒワリ</t>
    </rPh>
    <phoneticPr fontId="5"/>
  </si>
  <si>
    <t>通所型独自サービス１２処遇改善加算Ⅰ</t>
    <rPh sb="11" eb="13">
      <t>ショグウ</t>
    </rPh>
    <rPh sb="13" eb="15">
      <t>カイゼン</t>
    </rPh>
    <rPh sb="15" eb="17">
      <t>カサン</t>
    </rPh>
    <phoneticPr fontId="2"/>
  </si>
  <si>
    <t>通所型独自サービス１２処遇改善加算Ⅱ</t>
    <rPh sb="11" eb="13">
      <t>ショグウ</t>
    </rPh>
    <rPh sb="13" eb="15">
      <t>カイゼン</t>
    </rPh>
    <rPh sb="15" eb="17">
      <t>カサン</t>
    </rPh>
    <phoneticPr fontId="2"/>
  </si>
  <si>
    <t>通所型独自サービス１２処遇改善加算Ⅲ</t>
    <rPh sb="11" eb="13">
      <t>ショグウ</t>
    </rPh>
    <rPh sb="13" eb="15">
      <t>カイゼン</t>
    </rPh>
    <rPh sb="15" eb="17">
      <t>カサン</t>
    </rPh>
    <phoneticPr fontId="2"/>
  </si>
  <si>
    <t>通所型独自高齢者虐待防止未実施減算１２</t>
    <phoneticPr fontId="5"/>
  </si>
  <si>
    <t>通所型独自業務継続計画未策定減算１２</t>
    <phoneticPr fontId="5"/>
  </si>
  <si>
    <t>通所型独自サービス１２同一建物減算２</t>
    <phoneticPr fontId="2"/>
  </si>
  <si>
    <t>通所型独自サービス１２同一２処遇改善加算Ⅰ</t>
    <rPh sb="14" eb="16">
      <t>ショグウ</t>
    </rPh>
    <rPh sb="16" eb="18">
      <t>カイゼン</t>
    </rPh>
    <rPh sb="18" eb="20">
      <t>カサン</t>
    </rPh>
    <phoneticPr fontId="2"/>
  </si>
  <si>
    <t>通所型独自サービス１２同一２処遇改善加算Ⅱ</t>
    <rPh sb="14" eb="16">
      <t>ショグウ</t>
    </rPh>
    <rPh sb="16" eb="18">
      <t>カイゼン</t>
    </rPh>
    <rPh sb="18" eb="20">
      <t>カサン</t>
    </rPh>
    <phoneticPr fontId="2"/>
  </si>
  <si>
    <t>通所型独自サービス１２同一２処遇改善加算Ⅲ</t>
    <rPh sb="14" eb="16">
      <t>ショグウ</t>
    </rPh>
    <rPh sb="16" eb="18">
      <t>カイゼン</t>
    </rPh>
    <rPh sb="18" eb="20">
      <t>カサン</t>
    </rPh>
    <phoneticPr fontId="2"/>
  </si>
  <si>
    <t>通所型独自同一高齢者虐待防止未実施減算１２</t>
    <phoneticPr fontId="5"/>
  </si>
  <si>
    <t>通所型独自同一業務継続計画未策定減算１２</t>
    <phoneticPr fontId="5"/>
  </si>
  <si>
    <t>通所型独自サービス１２日割</t>
    <phoneticPr fontId="12"/>
  </si>
  <si>
    <t>通所型独自サービス１２日割処遇改善加算Ⅰ</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</si>
  <si>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通所型独自サービス１２日割処遇改善加算Ⅱ</t>
    <rPh sb="0" eb="3">
      <t>ツウショガタ</t>
    </rPh>
    <rPh sb="3" eb="5">
      <t>ドクジ</t>
    </rPh>
    <rPh sb="11" eb="12">
      <t>ヒ</t>
    </rPh>
    <rPh sb="12" eb="13">
      <t>ワ</t>
    </rPh>
    <rPh sb="13" eb="15">
      <t>ショグウ</t>
    </rPh>
    <rPh sb="15" eb="17">
      <t>カイゼン</t>
    </rPh>
    <rPh sb="17" eb="19">
      <t>カサン</t>
    </rPh>
    <phoneticPr fontId="2"/>
  </si>
  <si>
    <t>通所型独自サービス１２日割処遇改善加算Ⅲ</t>
    <rPh sb="0" eb="3">
      <t>ツウショガタ</t>
    </rPh>
    <rPh sb="3" eb="5">
      <t>ドクジ</t>
    </rPh>
    <rPh sb="11" eb="12">
      <t>ヒ</t>
    </rPh>
    <rPh sb="12" eb="13">
      <t>ワ</t>
    </rPh>
    <rPh sb="13" eb="15">
      <t>ショグウ</t>
    </rPh>
    <rPh sb="15" eb="17">
      <t>カイゼン</t>
    </rPh>
    <rPh sb="17" eb="19">
      <t>カサン</t>
    </rPh>
    <phoneticPr fontId="2"/>
  </si>
  <si>
    <t>通所型独自高齢者虐待防止未実施減算１２日割</t>
    <rPh sb="19" eb="21">
      <t>ヒワリ</t>
    </rPh>
    <phoneticPr fontId="5"/>
  </si>
  <si>
    <t>通所型独自業務継続計画未策定減算１２日割</t>
    <rPh sb="18" eb="20">
      <t>ヒワリ</t>
    </rPh>
    <phoneticPr fontId="5"/>
  </si>
  <si>
    <t>通所型独自サービス１２日割同一建物減算２</t>
    <rPh sb="13" eb="15">
      <t>ドウイツ</t>
    </rPh>
    <rPh sb="15" eb="17">
      <t>タテモノ</t>
    </rPh>
    <rPh sb="17" eb="19">
      <t>ゲンサン</t>
    </rPh>
    <phoneticPr fontId="2"/>
  </si>
  <si>
    <t>通所型独自サービス１２日割同一２処遇改善加算Ⅰ</t>
    <rPh sb="0" eb="3">
      <t>ツウショガタ</t>
    </rPh>
    <rPh sb="3" eb="5">
      <t>ドクジ</t>
    </rPh>
    <rPh sb="11" eb="12">
      <t>ヒ</t>
    </rPh>
    <rPh sb="12" eb="13">
      <t>ワ</t>
    </rPh>
    <rPh sb="13" eb="15">
      <t>ドウイツ</t>
    </rPh>
    <phoneticPr fontId="2"/>
  </si>
  <si>
    <t>通所型独自サービス１２日割同一２処遇改善加算Ⅱ</t>
    <rPh sb="0" eb="3">
      <t>ツウショガタ</t>
    </rPh>
    <rPh sb="3" eb="5">
      <t>ドクジ</t>
    </rPh>
    <rPh sb="11" eb="12">
      <t>ヒ</t>
    </rPh>
    <rPh sb="12" eb="13">
      <t>ワ</t>
    </rPh>
    <rPh sb="13" eb="15">
      <t>ドウイツ</t>
    </rPh>
    <phoneticPr fontId="2"/>
  </si>
  <si>
    <t>通所型独自サービス１２日割同一２処遇改善加算Ⅲ</t>
    <rPh sb="0" eb="3">
      <t>ツウショガタ</t>
    </rPh>
    <rPh sb="3" eb="5">
      <t>ドクジ</t>
    </rPh>
    <rPh sb="11" eb="12">
      <t>ヒ</t>
    </rPh>
    <rPh sb="12" eb="13">
      <t>ワ</t>
    </rPh>
    <rPh sb="13" eb="15">
      <t>ドウイツ</t>
    </rPh>
    <phoneticPr fontId="2"/>
  </si>
  <si>
    <t>通所型独自同一高齢者虐待防止未実施減算１２日割</t>
    <rPh sb="21" eb="23">
      <t>ヒワリ</t>
    </rPh>
    <phoneticPr fontId="5"/>
  </si>
  <si>
    <t>通所型独自同一業務継続計画未策定減算１２日割</t>
    <rPh sb="20" eb="22">
      <t>ヒワリ</t>
    </rPh>
    <phoneticPr fontId="5"/>
  </si>
  <si>
    <t>通所型独自サービス１１・定超処遇改善加算Ⅰ</t>
    <rPh sb="13" eb="14">
      <t>コ</t>
    </rPh>
    <phoneticPr fontId="2"/>
  </si>
  <si>
    <t>通所型独自サービス１１・定超処遇改善加算Ⅱ</t>
    <rPh sb="13" eb="14">
      <t>コ</t>
    </rPh>
    <phoneticPr fontId="2"/>
  </si>
  <si>
    <t>通所型独自サービス１１・定超処遇改善加算Ⅲ</t>
    <rPh sb="13" eb="14">
      <t>コ</t>
    </rPh>
    <phoneticPr fontId="2"/>
  </si>
  <si>
    <t>通所型独自・定超高齢者虐待防止未実施減算１１</t>
    <rPh sb="7" eb="8">
      <t>コ</t>
    </rPh>
    <phoneticPr fontId="2"/>
  </si>
  <si>
    <t>通所型独自・定超業務継続計画未策定減算１１</t>
    <rPh sb="6" eb="7">
      <t>サダム</t>
    </rPh>
    <rPh sb="7" eb="8">
      <t>チョウ</t>
    </rPh>
    <rPh sb="8" eb="10">
      <t>ギョウム</t>
    </rPh>
    <phoneticPr fontId="5"/>
  </si>
  <si>
    <t>通所型独自サービス１１・定超同一建物減算１</t>
    <phoneticPr fontId="5"/>
  </si>
  <si>
    <t>通所型独自サービス１１・定超同一１処遇改善加算Ⅰ</t>
    <phoneticPr fontId="5"/>
  </si>
  <si>
    <t>通所型独自サービス１１・定超同一１処遇改善加算Ⅱ</t>
    <phoneticPr fontId="5"/>
  </si>
  <si>
    <t>通所型独自サービス１１・定超同一１処遇改善加算Ⅲ</t>
    <phoneticPr fontId="5"/>
  </si>
  <si>
    <t>通所型独自・定超同一高齢者虐待防止未実施減算１１</t>
    <rPh sb="7" eb="8">
      <t>コ</t>
    </rPh>
    <phoneticPr fontId="2"/>
  </si>
  <si>
    <t>通所型独自・定超同一業務継続計画未策定減算１１</t>
    <rPh sb="6" eb="7">
      <t>サダム</t>
    </rPh>
    <rPh sb="7" eb="8">
      <t>チョウ</t>
    </rPh>
    <rPh sb="10" eb="12">
      <t>ギョウム</t>
    </rPh>
    <phoneticPr fontId="5"/>
  </si>
  <si>
    <t>通所型独自サービス１１日割・定超処遇改善加算Ⅰ</t>
    <rPh sb="16" eb="18">
      <t>ショグウ</t>
    </rPh>
    <rPh sb="18" eb="20">
      <t>カイゼン</t>
    </rPh>
    <rPh sb="20" eb="22">
      <t>カサン</t>
    </rPh>
    <phoneticPr fontId="2"/>
  </si>
  <si>
    <t>通所型独自サービス１１日割・定超処遇改善加算Ⅱ</t>
    <rPh sb="16" eb="18">
      <t>ショグウ</t>
    </rPh>
    <rPh sb="18" eb="20">
      <t>カイゼン</t>
    </rPh>
    <rPh sb="20" eb="22">
      <t>カサン</t>
    </rPh>
    <phoneticPr fontId="2"/>
  </si>
  <si>
    <t>通所型独自サービス１１日割・定超処遇改善加算Ⅲ</t>
    <rPh sb="16" eb="18">
      <t>ショグウ</t>
    </rPh>
    <rPh sb="18" eb="20">
      <t>カイゼン</t>
    </rPh>
    <rPh sb="20" eb="22">
      <t>カサン</t>
    </rPh>
    <phoneticPr fontId="2"/>
  </si>
  <si>
    <t>通所型独自・定超高齢者虐待防止未実施減算１１日割</t>
    <rPh sb="7" eb="8">
      <t>コ</t>
    </rPh>
    <rPh sb="22" eb="24">
      <t>ヒワリ</t>
    </rPh>
    <phoneticPr fontId="2"/>
  </si>
  <si>
    <t>通所型独自・定超業務継続計画未策定減算１１日割</t>
    <rPh sb="6" eb="7">
      <t>サダム</t>
    </rPh>
    <rPh sb="7" eb="8">
      <t>チョウ</t>
    </rPh>
    <rPh sb="8" eb="10">
      <t>ギョウム</t>
    </rPh>
    <rPh sb="21" eb="23">
      <t>ヒワリ</t>
    </rPh>
    <phoneticPr fontId="5"/>
  </si>
  <si>
    <t>通所型独自サービス１１日割・定超同一建物減算１</t>
    <phoneticPr fontId="5"/>
  </si>
  <si>
    <t>通所型独自サービス１１日割・定超同一１処遇改善加算Ⅰ</t>
    <phoneticPr fontId="5"/>
  </si>
  <si>
    <t>通所型独自サービス１１日割・定超同一１処遇改善加算Ⅱ</t>
    <phoneticPr fontId="5"/>
  </si>
  <si>
    <t>通所型独自サービス１１日割・定超同一１処遇改善加算Ⅲ</t>
    <phoneticPr fontId="5"/>
  </si>
  <si>
    <t>通所型独自・定超同一高齢者虐待防止未実施減算１１日割</t>
    <rPh sb="7" eb="8">
      <t>コ</t>
    </rPh>
    <rPh sb="24" eb="26">
      <t>ヒワリ</t>
    </rPh>
    <phoneticPr fontId="2"/>
  </si>
  <si>
    <t>通所型独自・定超同一業務継続計画未策定減算１１日割</t>
    <rPh sb="6" eb="7">
      <t>サダム</t>
    </rPh>
    <rPh sb="7" eb="8">
      <t>チョウ</t>
    </rPh>
    <rPh sb="10" eb="12">
      <t>ギョウム</t>
    </rPh>
    <rPh sb="23" eb="25">
      <t>ヒワリ</t>
    </rPh>
    <phoneticPr fontId="5"/>
  </si>
  <si>
    <t>通所型独自サービス１２・定超</t>
    <phoneticPr fontId="12"/>
  </si>
  <si>
    <t>通所型独自サービス１２・定超処遇改善加算Ⅰ</t>
    <phoneticPr fontId="12"/>
  </si>
  <si>
    <t>通所型独自サービス１２・定超処遇改善加算Ⅱ</t>
    <phoneticPr fontId="12"/>
  </si>
  <si>
    <t>通所型独自サービス１２・定超処遇改善加算Ⅲ</t>
    <phoneticPr fontId="12"/>
  </si>
  <si>
    <t>通所型独自・定超高齢者虐待防止未実施減算１２</t>
    <rPh sb="7" eb="8">
      <t>コ</t>
    </rPh>
    <phoneticPr fontId="2"/>
  </si>
  <si>
    <t>通所型独自・定超業務継続計画未策定減算１２</t>
    <rPh sb="6" eb="7">
      <t>サダム</t>
    </rPh>
    <rPh sb="7" eb="8">
      <t>チョウ</t>
    </rPh>
    <rPh sb="8" eb="10">
      <t>ギョウム</t>
    </rPh>
    <phoneticPr fontId="5"/>
  </si>
  <si>
    <t>通所独自型サービス１２・定超同一建物減算２</t>
    <phoneticPr fontId="12"/>
  </si>
  <si>
    <t>通所独自型サービス１２・定超同一２処遇改善加算Ⅰ</t>
    <phoneticPr fontId="12"/>
  </si>
  <si>
    <t>通所独自型サービス１２・定超同一２処遇改善加算Ⅱ</t>
    <phoneticPr fontId="12"/>
  </si>
  <si>
    <t>通所独自型サービス１２・定超同一２処遇改善加算Ⅲ</t>
    <phoneticPr fontId="12"/>
  </si>
  <si>
    <t>通所型独自・定超同一高齢者虐待防止未実施減算１２</t>
    <rPh sb="7" eb="8">
      <t>コ</t>
    </rPh>
    <phoneticPr fontId="2"/>
  </si>
  <si>
    <t>通所型独自・定超同一業務継続計画未策定減算１２</t>
    <rPh sb="6" eb="7">
      <t>サダム</t>
    </rPh>
    <rPh sb="7" eb="8">
      <t>チョウ</t>
    </rPh>
    <rPh sb="10" eb="12">
      <t>ギョウム</t>
    </rPh>
    <phoneticPr fontId="5"/>
  </si>
  <si>
    <t>通所型独自サービス１２日割・定超</t>
    <phoneticPr fontId="12"/>
  </si>
  <si>
    <t>通所型独自サービス１２日割・定超処遇改善加算Ⅰ</t>
    <rPh sb="16" eb="18">
      <t>ショグウ</t>
    </rPh>
    <rPh sb="18" eb="20">
      <t>カイゼン</t>
    </rPh>
    <rPh sb="20" eb="22">
      <t>カサン</t>
    </rPh>
    <phoneticPr fontId="2"/>
  </si>
  <si>
    <t>通所型独自サービス１２日割・定超処遇改善加算Ⅱ</t>
    <rPh sb="16" eb="18">
      <t>ショグウ</t>
    </rPh>
    <rPh sb="18" eb="20">
      <t>カイゼン</t>
    </rPh>
    <rPh sb="20" eb="22">
      <t>カサン</t>
    </rPh>
    <phoneticPr fontId="2"/>
  </si>
  <si>
    <t>通所型独自サービス１２日割・定超処遇改善加算Ⅲ</t>
    <rPh sb="16" eb="18">
      <t>ショグウ</t>
    </rPh>
    <rPh sb="18" eb="20">
      <t>カイゼン</t>
    </rPh>
    <rPh sb="20" eb="22">
      <t>カサン</t>
    </rPh>
    <phoneticPr fontId="2"/>
  </si>
  <si>
    <t>通所型独自・定超高齢者虐待防止未実施減算１２日割</t>
    <rPh sb="7" eb="8">
      <t>コ</t>
    </rPh>
    <rPh sb="22" eb="24">
      <t>ヒワリ</t>
    </rPh>
    <phoneticPr fontId="2"/>
  </si>
  <si>
    <t>通所型独自・定超業務継続計画未策定減算１２日割</t>
    <rPh sb="6" eb="7">
      <t>サダム</t>
    </rPh>
    <rPh sb="7" eb="8">
      <t>チョウ</t>
    </rPh>
    <rPh sb="8" eb="10">
      <t>ギョウム</t>
    </rPh>
    <rPh sb="21" eb="23">
      <t>ヒワリ</t>
    </rPh>
    <phoneticPr fontId="5"/>
  </si>
  <si>
    <t>通所型独自サービス１２日割・定超同一建物減算２</t>
    <rPh sb="14" eb="15">
      <t>サダム</t>
    </rPh>
    <rPh sb="15" eb="16">
      <t>チョウ</t>
    </rPh>
    <rPh sb="16" eb="18">
      <t>ドウイツ</t>
    </rPh>
    <rPh sb="18" eb="20">
      <t>タテモノ</t>
    </rPh>
    <rPh sb="20" eb="22">
      <t>ゲンサン</t>
    </rPh>
    <phoneticPr fontId="2"/>
  </si>
  <si>
    <t>通所型独自サービス１２日割・定超同一２処遇改善加算Ⅰ</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</si>
  <si>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通所型独自サービス１２日割・定超同一２処遇改善加算Ⅱ</t>
    <rPh sb="0" eb="3">
      <t>ツウショガタ</t>
    </rPh>
    <rPh sb="3" eb="5">
      <t>ドクジ</t>
    </rPh>
    <rPh sb="11" eb="12">
      <t>ヒ</t>
    </rPh>
    <rPh sb="12" eb="13">
      <t>ワ</t>
    </rPh>
    <rPh sb="14" eb="15">
      <t>テイ</t>
    </rPh>
    <rPh sb="15" eb="16">
      <t>チョウ</t>
    </rPh>
    <rPh sb="16" eb="18">
      <t>ドウイツ</t>
    </rPh>
    <phoneticPr fontId="2"/>
  </si>
  <si>
    <t>通所型独自サービス１２日割・定超同一２処遇改善加算Ⅲ</t>
    <rPh sb="0" eb="3">
      <t>ツウショガタ</t>
    </rPh>
    <rPh sb="3" eb="5">
      <t>ドクジ</t>
    </rPh>
    <rPh sb="11" eb="12">
      <t>ヒ</t>
    </rPh>
    <rPh sb="12" eb="13">
      <t>ワ</t>
    </rPh>
    <rPh sb="14" eb="15">
      <t>テイ</t>
    </rPh>
    <rPh sb="15" eb="16">
      <t>チョウ</t>
    </rPh>
    <rPh sb="16" eb="18">
      <t>ドウイツ</t>
    </rPh>
    <phoneticPr fontId="2"/>
  </si>
  <si>
    <t>通所型独自・定超同一高齢者虐待防止未実施減算１２日割</t>
    <rPh sb="7" eb="8">
      <t>コ</t>
    </rPh>
    <rPh sb="24" eb="26">
      <t>ヒワリ</t>
    </rPh>
    <phoneticPr fontId="2"/>
  </si>
  <si>
    <t>通所型独自・定超同一業務継続計画未策定減算１２日割</t>
    <rPh sb="6" eb="7">
      <t>サダム</t>
    </rPh>
    <rPh sb="7" eb="8">
      <t>チョウ</t>
    </rPh>
    <rPh sb="10" eb="12">
      <t>ギョウム</t>
    </rPh>
    <rPh sb="23" eb="25">
      <t>ヒワリ</t>
    </rPh>
    <phoneticPr fontId="5"/>
  </si>
  <si>
    <t>通所型独自サービス１１・人欠処遇改善加算Ⅰ</t>
    <rPh sb="12" eb="13">
      <t>ヒト</t>
    </rPh>
    <rPh sb="13" eb="14">
      <t>ケツ</t>
    </rPh>
    <rPh sb="14" eb="16">
      <t>ショグウ</t>
    </rPh>
    <rPh sb="16" eb="18">
      <t>カイゼン</t>
    </rPh>
    <rPh sb="18" eb="20">
      <t>カサン</t>
    </rPh>
    <phoneticPr fontId="2"/>
  </si>
  <si>
    <t>通所型独自サービス１１・人欠処遇改善加算Ⅱ</t>
    <rPh sb="12" eb="13">
      <t>ヒト</t>
    </rPh>
    <rPh sb="13" eb="14">
      <t>ケツ</t>
    </rPh>
    <rPh sb="14" eb="16">
      <t>ショグウ</t>
    </rPh>
    <rPh sb="16" eb="18">
      <t>カイゼン</t>
    </rPh>
    <rPh sb="18" eb="20">
      <t>カサン</t>
    </rPh>
    <phoneticPr fontId="2"/>
  </si>
  <si>
    <t>通所型独自サービス１１・人欠処遇改善加算Ⅲ</t>
    <rPh sb="12" eb="13">
      <t>ヒト</t>
    </rPh>
    <rPh sb="13" eb="14">
      <t>ケツ</t>
    </rPh>
    <rPh sb="14" eb="16">
      <t>ショグウ</t>
    </rPh>
    <rPh sb="16" eb="18">
      <t>カイゼン</t>
    </rPh>
    <rPh sb="18" eb="20">
      <t>カサン</t>
    </rPh>
    <phoneticPr fontId="2"/>
  </si>
  <si>
    <t>通所型独自・人欠高齢者虐待防止未実施減算１１</t>
    <rPh sb="6" eb="7">
      <t>ヒト</t>
    </rPh>
    <rPh sb="7" eb="8">
      <t>ケツ</t>
    </rPh>
    <rPh sb="8" eb="11">
      <t>コウレイシャ</t>
    </rPh>
    <phoneticPr fontId="2"/>
  </si>
  <si>
    <t>通所型独自・人欠業務継続計画未策定減算１１</t>
    <rPh sb="6" eb="7">
      <t>ヒト</t>
    </rPh>
    <rPh sb="7" eb="8">
      <t>ケツ</t>
    </rPh>
    <rPh sb="8" eb="10">
      <t>ギョウム</t>
    </rPh>
    <phoneticPr fontId="5"/>
  </si>
  <si>
    <t>通所型独自サービス１１・人欠同一建物減算１</t>
    <rPh sb="12" eb="13">
      <t>ヒト</t>
    </rPh>
    <rPh sb="13" eb="14">
      <t>ケツ</t>
    </rPh>
    <rPh sb="14" eb="16">
      <t>ドウイツ</t>
    </rPh>
    <rPh sb="16" eb="18">
      <t>タテモノ</t>
    </rPh>
    <rPh sb="18" eb="20">
      <t>ゲンサン</t>
    </rPh>
    <phoneticPr fontId="2"/>
  </si>
  <si>
    <t>通所型独自サービス１１・人欠同一１処遇改善加算Ⅰ</t>
    <rPh sb="12" eb="13">
      <t>ヒト</t>
    </rPh>
    <rPh sb="13" eb="14">
      <t>ケツ</t>
    </rPh>
    <rPh sb="14" eb="16">
      <t>ドウイツ</t>
    </rPh>
    <phoneticPr fontId="2"/>
  </si>
  <si>
    <t>通所型独自サービス１１・人欠同一１処遇改善加算Ⅱ</t>
    <rPh sb="12" eb="13">
      <t>ヒト</t>
    </rPh>
    <rPh sb="13" eb="14">
      <t>ケツ</t>
    </rPh>
    <rPh sb="14" eb="16">
      <t>ドウイツ</t>
    </rPh>
    <phoneticPr fontId="2"/>
  </si>
  <si>
    <t>通所型独自サービス１１・人欠同一１処遇改善加算Ⅲ</t>
    <rPh sb="12" eb="13">
      <t>ヒト</t>
    </rPh>
    <rPh sb="13" eb="14">
      <t>ケツ</t>
    </rPh>
    <rPh sb="14" eb="16">
      <t>ドウイツ</t>
    </rPh>
    <phoneticPr fontId="2"/>
  </si>
  <si>
    <t>通所型独自・人欠同一高齢者虐待防止未実施減算１１</t>
    <rPh sb="6" eb="7">
      <t>ヒト</t>
    </rPh>
    <rPh sb="7" eb="8">
      <t>ケツ</t>
    </rPh>
    <phoneticPr fontId="2"/>
  </si>
  <si>
    <t>通所型独自・人欠同一業務継続計画未策定減算１１</t>
    <rPh sb="6" eb="7">
      <t>ヒト</t>
    </rPh>
    <rPh sb="7" eb="8">
      <t>ケツ</t>
    </rPh>
    <rPh sb="10" eb="12">
      <t>ギョウム</t>
    </rPh>
    <phoneticPr fontId="5"/>
  </si>
  <si>
    <t>通所型独自サービス１１日割・人欠</t>
    <phoneticPr fontId="12"/>
  </si>
  <si>
    <t>通所型独自サービス１１日割・人欠処遇改善加算Ⅰ</t>
    <rPh sb="16" eb="18">
      <t>ショグウ</t>
    </rPh>
    <rPh sb="18" eb="20">
      <t>カイゼン</t>
    </rPh>
    <rPh sb="20" eb="22">
      <t>カサン</t>
    </rPh>
    <phoneticPr fontId="2"/>
  </si>
  <si>
    <t>通所型独自サービス１１日割・人欠処遇改善加算Ⅱ</t>
    <rPh sb="16" eb="18">
      <t>ショグウ</t>
    </rPh>
    <rPh sb="18" eb="20">
      <t>カイゼン</t>
    </rPh>
    <rPh sb="20" eb="22">
      <t>カサン</t>
    </rPh>
    <phoneticPr fontId="2"/>
  </si>
  <si>
    <t>通所型独自サービス１１日割・人欠処遇改善加算Ⅲ</t>
    <rPh sb="16" eb="18">
      <t>ショグウ</t>
    </rPh>
    <rPh sb="18" eb="20">
      <t>カイゼン</t>
    </rPh>
    <rPh sb="20" eb="22">
      <t>カサン</t>
    </rPh>
    <phoneticPr fontId="2"/>
  </si>
  <si>
    <t>通所型独自・人欠高齢者虐待防止未実施減算１１日割</t>
    <rPh sb="6" eb="7">
      <t>ヒト</t>
    </rPh>
    <rPh sb="7" eb="8">
      <t>ケツ</t>
    </rPh>
    <rPh sb="22" eb="24">
      <t>ヒワリ</t>
    </rPh>
    <phoneticPr fontId="2"/>
  </si>
  <si>
    <t>通所型独自・人欠業務継続計画未策定減算１１日割</t>
    <rPh sb="6" eb="7">
      <t>ヒト</t>
    </rPh>
    <rPh sb="7" eb="8">
      <t>ケツ</t>
    </rPh>
    <rPh sb="8" eb="10">
      <t>ギョウム</t>
    </rPh>
    <rPh sb="21" eb="23">
      <t>ヒワリ</t>
    </rPh>
    <phoneticPr fontId="5"/>
  </si>
  <si>
    <t>通所独自型サービス１１日割・人欠同一建物減算１</t>
    <phoneticPr fontId="5"/>
  </si>
  <si>
    <t>通所独自型サービス１１日割・人欠同一１処遇改善加算Ⅰ</t>
    <phoneticPr fontId="12"/>
  </si>
  <si>
    <t>通所独自型サービス１１日割・人欠同一１処遇改善加算Ⅱ</t>
    <phoneticPr fontId="12"/>
  </si>
  <si>
    <t>通所独自型サービス１１日割・人欠同一１処遇改善加算Ⅲ</t>
    <phoneticPr fontId="12"/>
  </si>
  <si>
    <t>通所型独自・人欠同一高齢者虐待防止未実施減算１１日割</t>
    <rPh sb="6" eb="7">
      <t>ヒト</t>
    </rPh>
    <rPh sb="7" eb="8">
      <t>ケツ</t>
    </rPh>
    <rPh sb="24" eb="26">
      <t>ヒワリ</t>
    </rPh>
    <phoneticPr fontId="2"/>
  </si>
  <si>
    <t>通所型独自・人欠同一業務継続計画未策定減算１１日割</t>
    <rPh sb="6" eb="7">
      <t>ヒト</t>
    </rPh>
    <rPh sb="7" eb="8">
      <t>ケツ</t>
    </rPh>
    <rPh sb="10" eb="12">
      <t>ギョウム</t>
    </rPh>
    <rPh sb="23" eb="25">
      <t>ヒワリ</t>
    </rPh>
    <phoneticPr fontId="5"/>
  </si>
  <si>
    <t>通所型独自サービス１２・人欠</t>
    <phoneticPr fontId="12"/>
  </si>
  <si>
    <t>通所型独自サービス１２・人欠処遇改善加算Ⅰ</t>
    <rPh sb="14" eb="16">
      <t>ショグウ</t>
    </rPh>
    <rPh sb="16" eb="18">
      <t>カイゼン</t>
    </rPh>
    <rPh sb="18" eb="20">
      <t>カサン</t>
    </rPh>
    <phoneticPr fontId="2"/>
  </si>
  <si>
    <t>通所型独自サービス１２・人欠処遇改善加算Ⅱ</t>
    <rPh sb="14" eb="16">
      <t>ショグウ</t>
    </rPh>
    <rPh sb="16" eb="18">
      <t>カイゼン</t>
    </rPh>
    <rPh sb="18" eb="20">
      <t>カサン</t>
    </rPh>
    <phoneticPr fontId="2"/>
  </si>
  <si>
    <t>通所型独自サービス１２・人欠処遇改善加算Ⅲ</t>
    <rPh sb="14" eb="16">
      <t>ショグウ</t>
    </rPh>
    <rPh sb="16" eb="18">
      <t>カイゼン</t>
    </rPh>
    <rPh sb="18" eb="20">
      <t>カサン</t>
    </rPh>
    <phoneticPr fontId="2"/>
  </si>
  <si>
    <t>通所型独自・人欠高齢者虐待防止未実施減算１２</t>
    <rPh sb="6" eb="7">
      <t>ヒト</t>
    </rPh>
    <rPh sb="7" eb="8">
      <t>ケツ</t>
    </rPh>
    <phoneticPr fontId="2"/>
  </si>
  <si>
    <t>通所型独自・人欠業務継続計画未策定減算１２</t>
    <rPh sb="6" eb="7">
      <t>ヒト</t>
    </rPh>
    <rPh sb="7" eb="8">
      <t>ケツ</t>
    </rPh>
    <rPh sb="8" eb="10">
      <t>ギョウム</t>
    </rPh>
    <phoneticPr fontId="5"/>
  </si>
  <si>
    <t>通所型独自サービス１２・人欠同一建物減算２</t>
    <rPh sb="14" eb="16">
      <t>ドウイツ</t>
    </rPh>
    <rPh sb="16" eb="18">
      <t>タテモノ</t>
    </rPh>
    <rPh sb="18" eb="20">
      <t>ゲンサン</t>
    </rPh>
    <phoneticPr fontId="2"/>
  </si>
  <si>
    <t>通所型独自サービス１２・人欠同一２処遇改善加算Ⅰ</t>
    <rPh sb="14" eb="16">
      <t>ドウイツ</t>
    </rPh>
    <phoneticPr fontId="2"/>
  </si>
  <si>
    <t>通所型独自サービス１２・人欠同一２処遇改善加算Ⅱ</t>
    <rPh sb="14" eb="16">
      <t>ドウイツ</t>
    </rPh>
    <phoneticPr fontId="2"/>
  </si>
  <si>
    <t>通所型独自サービス１２・人欠同一２処遇改善加算Ⅲ</t>
    <rPh sb="14" eb="16">
      <t>ドウイツ</t>
    </rPh>
    <phoneticPr fontId="2"/>
  </si>
  <si>
    <t>通所型独自・人欠同一高齢者虐待防止未実施減算１２</t>
    <rPh sb="6" eb="7">
      <t>ヒト</t>
    </rPh>
    <rPh sb="7" eb="8">
      <t>ケツ</t>
    </rPh>
    <phoneticPr fontId="2"/>
  </si>
  <si>
    <t>通所型独自・人欠同一業務継続計画未策定減算１２</t>
    <rPh sb="6" eb="7">
      <t>ヒト</t>
    </rPh>
    <rPh sb="7" eb="8">
      <t>ケツ</t>
    </rPh>
    <rPh sb="10" eb="12">
      <t>ギョウム</t>
    </rPh>
    <phoneticPr fontId="5"/>
  </si>
  <si>
    <t>通所型独自サービス１２日割・人欠</t>
    <phoneticPr fontId="12"/>
  </si>
  <si>
    <t>通所型独自サービス１２日割・人欠処遇改善加算Ⅰ</t>
    <rPh sb="16" eb="18">
      <t>ショグウ</t>
    </rPh>
    <rPh sb="18" eb="20">
      <t>カイゼン</t>
    </rPh>
    <rPh sb="20" eb="22">
      <t>カサン</t>
    </rPh>
    <phoneticPr fontId="2"/>
  </si>
  <si>
    <t>通所型独自サービス１２日割・人欠処遇改善加算Ⅱ</t>
    <rPh sb="16" eb="18">
      <t>ショグウ</t>
    </rPh>
    <rPh sb="18" eb="20">
      <t>カイゼン</t>
    </rPh>
    <rPh sb="20" eb="22">
      <t>カサン</t>
    </rPh>
    <phoneticPr fontId="2"/>
  </si>
  <si>
    <t>通所型独自サービス１２日割・人欠処遇改善加算Ⅲ</t>
    <rPh sb="16" eb="18">
      <t>ショグウ</t>
    </rPh>
    <rPh sb="18" eb="20">
      <t>カイゼン</t>
    </rPh>
    <rPh sb="20" eb="22">
      <t>カサン</t>
    </rPh>
    <phoneticPr fontId="2"/>
  </si>
  <si>
    <t>通所型独自・人欠高齢者虐待防止未実施減算１２日割</t>
    <rPh sb="6" eb="7">
      <t>ヒト</t>
    </rPh>
    <rPh sb="7" eb="8">
      <t>ケツ</t>
    </rPh>
    <rPh sb="22" eb="24">
      <t>ヒワリ</t>
    </rPh>
    <phoneticPr fontId="2"/>
  </si>
  <si>
    <t>通所型独自・人欠業務継続計画未策定減算１２日割</t>
    <rPh sb="6" eb="7">
      <t>ヒト</t>
    </rPh>
    <rPh sb="7" eb="8">
      <t>ケツ</t>
    </rPh>
    <rPh sb="8" eb="10">
      <t>ギョウム</t>
    </rPh>
    <rPh sb="21" eb="23">
      <t>ヒワリ</t>
    </rPh>
    <phoneticPr fontId="5"/>
  </si>
  <si>
    <t>通所型独自サービス１２日割・人欠同一建物減算２</t>
    <phoneticPr fontId="5"/>
  </si>
  <si>
    <t>通所型独自サービス１２日割・人欠同一２処遇改善加算Ⅰ</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</si>
  <si>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通所型独自サービス１２日割・人欠同一２処遇改善加算Ⅱ</t>
    <rPh sb="0" eb="3">
      <t>ツウショガタ</t>
    </rPh>
    <rPh sb="3" eb="5">
      <t>ドクジ</t>
    </rPh>
    <rPh sb="11" eb="12">
      <t>ヒ</t>
    </rPh>
    <rPh sb="12" eb="13">
      <t>ワ</t>
    </rPh>
    <rPh sb="14" eb="15">
      <t>ヒト</t>
    </rPh>
    <rPh sb="15" eb="16">
      <t>ケツ</t>
    </rPh>
    <rPh sb="16" eb="18">
      <t>ドウイツ</t>
    </rPh>
    <phoneticPr fontId="2"/>
  </si>
  <si>
    <t>通所型独自サービス１２日割・人欠同一２処遇改善加算Ⅲ</t>
    <rPh sb="0" eb="3">
      <t>ツウショガタ</t>
    </rPh>
    <rPh sb="3" eb="5">
      <t>ドクジ</t>
    </rPh>
    <rPh sb="11" eb="12">
      <t>ヒ</t>
    </rPh>
    <rPh sb="12" eb="13">
      <t>ワ</t>
    </rPh>
    <rPh sb="14" eb="15">
      <t>ヒト</t>
    </rPh>
    <rPh sb="15" eb="16">
      <t>ケツ</t>
    </rPh>
    <rPh sb="16" eb="18">
      <t>ドウイツ</t>
    </rPh>
    <phoneticPr fontId="2"/>
  </si>
  <si>
    <t>通所型独自・人欠同一高齢者虐待防止未実施減算１２日割</t>
    <rPh sb="6" eb="7">
      <t>ヒト</t>
    </rPh>
    <rPh sb="7" eb="8">
      <t>ケツ</t>
    </rPh>
    <rPh sb="24" eb="26">
      <t>ヒワリ</t>
    </rPh>
    <phoneticPr fontId="2"/>
  </si>
  <si>
    <t>通所型独自・人欠同一業務継続計画未策定減算１２日割</t>
    <rPh sb="6" eb="7">
      <t>ヒト</t>
    </rPh>
    <rPh sb="7" eb="8">
      <t>ケツ</t>
    </rPh>
    <rPh sb="10" eb="12">
      <t>ギョウム</t>
    </rPh>
    <rPh sb="23" eb="25">
      <t>ヒワリ</t>
    </rPh>
    <phoneticPr fontId="5"/>
  </si>
  <si>
    <t>A3</t>
    <phoneticPr fontId="2"/>
  </si>
  <si>
    <t>訪問型独自サービスⅡ／２</t>
  </si>
  <si>
    <t>訪問型独自サービスⅡ／２日割</t>
  </si>
  <si>
    <t>訪問型独自サービスⅢ／２</t>
  </si>
  <si>
    <t>訪問型独自サービスⅢ／２日割</t>
  </si>
  <si>
    <t>A2</t>
    <phoneticPr fontId="6"/>
  </si>
  <si>
    <t>D211</t>
    <phoneticPr fontId="6"/>
  </si>
  <si>
    <t>D220</t>
    <phoneticPr fontId="6"/>
  </si>
  <si>
    <t>D212</t>
    <phoneticPr fontId="6"/>
  </si>
  <si>
    <t>D213</t>
    <phoneticPr fontId="6"/>
  </si>
  <si>
    <t>D215</t>
  </si>
  <si>
    <t>訪問型独自業務継続計画未策定減算１１</t>
    <phoneticPr fontId="6"/>
  </si>
  <si>
    <t>訪問型独自業務継続計画未策定減算１１日割</t>
    <rPh sb="18" eb="20">
      <t>ヒワリ</t>
    </rPh>
    <phoneticPr fontId="6"/>
  </si>
  <si>
    <t>訪問型独自業務継続計画未策定減算１２</t>
    <phoneticPr fontId="6"/>
  </si>
  <si>
    <t>訪問型独自業務継続計画未策定減算１２日割</t>
    <rPh sb="18" eb="20">
      <t>ヒワリ</t>
    </rPh>
    <phoneticPr fontId="6"/>
  </si>
  <si>
    <t>訪問型独自業務継続計画未策定減算１３</t>
    <phoneticPr fontId="6"/>
  </si>
  <si>
    <t>訪問型独自業務継続計画未策定減算１３日割</t>
    <rPh sb="18" eb="20">
      <t>ヒワリ</t>
    </rPh>
    <phoneticPr fontId="6"/>
  </si>
  <si>
    <t>業務継続計画未策定減算</t>
    <phoneticPr fontId="6"/>
  </si>
  <si>
    <t>A3</t>
    <phoneticPr fontId="12"/>
  </si>
  <si>
    <t>訪問型独自業務継続計画未策定減算１１</t>
    <phoneticPr fontId="12"/>
  </si>
  <si>
    <t>業務継続計画未策定減算</t>
    <phoneticPr fontId="12"/>
  </si>
  <si>
    <t xml:space="preserve"> 12単位減算</t>
  </si>
  <si>
    <t>訪問型独自業務継続計画未策定減算１１日割</t>
    <rPh sb="18" eb="20">
      <t>ヒワリ</t>
    </rPh>
    <phoneticPr fontId="12"/>
  </si>
  <si>
    <t xml:space="preserve"> 1単位減算</t>
    <phoneticPr fontId="12"/>
  </si>
  <si>
    <t xml:space="preserve"> 23単位減算</t>
    <phoneticPr fontId="12"/>
  </si>
  <si>
    <t>訪問型独自業務継続計画未策定減算１２</t>
    <phoneticPr fontId="12"/>
  </si>
  <si>
    <t>訪問型独自業務継続計画未策定減算１２日割</t>
    <rPh sb="18" eb="20">
      <t>ヒワリ</t>
    </rPh>
    <phoneticPr fontId="12"/>
  </si>
  <si>
    <t>訪問型独自業務継続計画未策定減算１３</t>
    <phoneticPr fontId="12"/>
  </si>
  <si>
    <t xml:space="preserve"> 37単位減算</t>
    <phoneticPr fontId="12"/>
  </si>
  <si>
    <t>訪問型独自業務継続計画未策定減算１３日割</t>
    <rPh sb="18" eb="20">
      <t>ヒワリ</t>
    </rPh>
    <phoneticPr fontId="12"/>
  </si>
  <si>
    <t>1単位減算</t>
    <phoneticPr fontId="12"/>
  </si>
  <si>
    <t>訪問型独自・同一１業務継続計画未策定減算１１</t>
    <rPh sb="6" eb="8">
      <t>ドウイツ</t>
    </rPh>
    <phoneticPr fontId="12"/>
  </si>
  <si>
    <t>11単位減算</t>
    <phoneticPr fontId="12"/>
  </si>
  <si>
    <t>訪問型独自・同一１業務継続計画未策定減算１１日割</t>
    <rPh sb="6" eb="8">
      <t>ドウイツ</t>
    </rPh>
    <rPh sb="22" eb="24">
      <t>ヒワリ</t>
    </rPh>
    <phoneticPr fontId="12"/>
  </si>
  <si>
    <t>訪問型独自・同一１業務継続計画未策定減算１２</t>
    <rPh sb="6" eb="8">
      <t>ドウイツ</t>
    </rPh>
    <phoneticPr fontId="12"/>
  </si>
  <si>
    <t>21単位減算</t>
    <phoneticPr fontId="12"/>
  </si>
  <si>
    <t>訪問型独自・同一１業務継続計画未策定減算１２日割</t>
    <rPh sb="6" eb="8">
      <t>ドウイツ</t>
    </rPh>
    <rPh sb="22" eb="24">
      <t>ヒワリ</t>
    </rPh>
    <phoneticPr fontId="12"/>
  </si>
  <si>
    <t>訪問型独自・同一１業務継続計画未策定減算１３</t>
    <rPh sb="6" eb="8">
      <t>ドウイツ</t>
    </rPh>
    <phoneticPr fontId="12"/>
  </si>
  <si>
    <t>34単位減算</t>
    <phoneticPr fontId="12"/>
  </si>
  <si>
    <t>訪問型独自・同一１業務継続計画未策定減算１３日割</t>
    <rPh sb="6" eb="8">
      <t>ドウイツ</t>
    </rPh>
    <rPh sb="22" eb="24">
      <t>ヒワリ</t>
    </rPh>
    <phoneticPr fontId="12"/>
  </si>
  <si>
    <t>訪問型独自・同一２業務継続計画未策定減算１１</t>
    <rPh sb="6" eb="8">
      <t>ドウイツ</t>
    </rPh>
    <phoneticPr fontId="12"/>
  </si>
  <si>
    <t>10単位減算</t>
    <phoneticPr fontId="12"/>
  </si>
  <si>
    <t>訪問型独自・同一２業務継続計画未策定減算１１日割</t>
    <rPh sb="6" eb="8">
      <t>ドウイツ</t>
    </rPh>
    <rPh sb="22" eb="24">
      <t>ヒワリ</t>
    </rPh>
    <phoneticPr fontId="12"/>
  </si>
  <si>
    <t>訪問型独自・同一２業務継続計画未策定減算１２</t>
    <rPh sb="6" eb="8">
      <t>ドウイツ</t>
    </rPh>
    <phoneticPr fontId="12"/>
  </si>
  <si>
    <t>20単位減算</t>
    <phoneticPr fontId="12"/>
  </si>
  <si>
    <t>訪問型独自・同一２業務継続計画未策定減算１２日割</t>
    <rPh sb="6" eb="8">
      <t>ドウイツ</t>
    </rPh>
    <rPh sb="22" eb="24">
      <t>ヒワリ</t>
    </rPh>
    <phoneticPr fontId="12"/>
  </si>
  <si>
    <t>訪問型独自・同一２業務継続計画未策定減算１３</t>
    <rPh sb="6" eb="8">
      <t>ドウイツ</t>
    </rPh>
    <phoneticPr fontId="12"/>
  </si>
  <si>
    <t>32単位減算</t>
    <phoneticPr fontId="12"/>
  </si>
  <si>
    <t>訪問型独自・同一２業務継続計画未策定減算１３日割</t>
    <rPh sb="6" eb="8">
      <t>ドウイツ</t>
    </rPh>
    <rPh sb="22" eb="24">
      <t>ヒワリ</t>
    </rPh>
    <phoneticPr fontId="12"/>
  </si>
  <si>
    <t>A3</t>
    <phoneticPr fontId="12"/>
  </si>
  <si>
    <t>訪問型独自・同一３業務継続計画未策定減算１１</t>
    <rPh sb="6" eb="8">
      <t>ドウイツ</t>
    </rPh>
    <phoneticPr fontId="12"/>
  </si>
  <si>
    <t>訪問型独自・同一３業務継続計画未策定減算１１日割</t>
    <rPh sb="6" eb="8">
      <t>ドウイツ</t>
    </rPh>
    <rPh sb="22" eb="24">
      <t>ヒワリ</t>
    </rPh>
    <phoneticPr fontId="12"/>
  </si>
  <si>
    <t>訪問型独自・同一３業務継続計画未策定減算１２</t>
    <rPh sb="6" eb="8">
      <t>ドウイツ</t>
    </rPh>
    <phoneticPr fontId="12"/>
  </si>
  <si>
    <t>訪問型独自・同一３業務継続計画未策定減算１２日割</t>
    <rPh sb="6" eb="8">
      <t>ドウイツ</t>
    </rPh>
    <rPh sb="22" eb="24">
      <t>ヒワリ</t>
    </rPh>
    <phoneticPr fontId="12"/>
  </si>
  <si>
    <t>訪問型独自・同一３業務継続計画未策定減算１３</t>
    <rPh sb="6" eb="8">
      <t>ドウイツ</t>
    </rPh>
    <phoneticPr fontId="12"/>
  </si>
  <si>
    <t>33単位減算</t>
    <phoneticPr fontId="12"/>
  </si>
  <si>
    <t>訪問型独自・同一３業務継続計画未策定減算１３日割</t>
    <rPh sb="6" eb="8">
      <t>ドウイツ</t>
    </rPh>
    <rPh sb="22" eb="24">
      <t>ヒワリ</t>
    </rPh>
    <phoneticPr fontId="12"/>
  </si>
  <si>
    <t>訪問型独自業務継続計画未策定減算１１日割</t>
    <rPh sb="18" eb="20">
      <t>ヒワリ</t>
    </rPh>
    <phoneticPr fontId="12"/>
  </si>
  <si>
    <t xml:space="preserve"> 1単位減算</t>
    <phoneticPr fontId="12"/>
  </si>
  <si>
    <t>訪問型独自業務継続計画未策定減算１２</t>
    <phoneticPr fontId="12"/>
  </si>
  <si>
    <t xml:space="preserve"> 23単位減算</t>
    <phoneticPr fontId="12"/>
  </si>
  <si>
    <t>訪問型独自業務継続計画未策定減算１２日割</t>
    <rPh sb="18" eb="20">
      <t>ヒワリ</t>
    </rPh>
    <phoneticPr fontId="12"/>
  </si>
  <si>
    <t>1単位減算</t>
    <phoneticPr fontId="12"/>
  </si>
  <si>
    <t>訪問型独自業務継続計画未策定減算１３</t>
    <phoneticPr fontId="12"/>
  </si>
  <si>
    <t>37単位減算</t>
    <phoneticPr fontId="12"/>
  </si>
  <si>
    <t>訪問型独自業務継続計画未策定減算１３日割</t>
    <rPh sb="18" eb="20">
      <t>ヒワリ</t>
    </rPh>
    <phoneticPr fontId="12"/>
  </si>
  <si>
    <t>A3</t>
    <phoneticPr fontId="12"/>
  </si>
  <si>
    <t>要支援２</t>
    <rPh sb="0" eb="3">
      <t>ヨウシエン</t>
    </rPh>
    <phoneticPr fontId="2"/>
  </si>
  <si>
    <t>要支援２</t>
    <phoneticPr fontId="2"/>
  </si>
  <si>
    <t>要支援２
日割の場合</t>
    <rPh sb="6" eb="8">
      <t>ヒワリ</t>
    </rPh>
    <rPh sb="9" eb="11">
      <t>バアイ</t>
    </rPh>
    <phoneticPr fontId="5"/>
  </si>
  <si>
    <t>要支援２
日割の場合</t>
    <rPh sb="6" eb="8">
      <t>ヒワリ</t>
    </rPh>
    <rPh sb="9" eb="11">
      <t>バアイ</t>
    </rPh>
    <phoneticPr fontId="12"/>
  </si>
  <si>
    <t>要支援２
日割りの場合</t>
    <rPh sb="6" eb="8">
      <t>ヒワ</t>
    </rPh>
    <rPh sb="10" eb="12">
      <t>バアイ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</si>
</sst>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6"/>
      <name val="ＭＳ Ｐゴシック"/>
      <family val="3"/>
      <charset val="128"/>
      <scheme val="minor"/>
    </font>
    <font>
      <sz val="16"/>
      <color theme="1"/>
      <name val="ＭＳ Ｐゴシック"/>
      <family val="3"/>
      <charset val="128"/>
    </font>
    <font>
      <strike/>
      <sz val="11"/>
      <color theme="1"/>
      <name val="ＭＳ Ｐゴシック"/>
      <family val="3"/>
      <charset val="128"/>
      <scheme val="minor"/>
    </font>
    <font>
      <strike/>
      <sz val="16"/>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38" fontId="7" fillId="0" borderId="1" xfId="1" applyFont="1" applyBorder="1">
      <alignment vertical="center"/>
    </xf>
    <xf numFmtId="38" fontId="7" fillId="0" borderId="0" xfId="1" applyFont="1">
      <alignment vertical="center"/>
    </xf>
    <xf numFmtId="0" fontId="0" fillId="0" borderId="4" xfId="0" applyBorder="1" applyAlignment="1">
      <alignment vertical="center"/>
    </xf>
    <xf numFmtId="0" fontId="0" fillId="0" borderId="3" xfId="0" applyBorder="1">
      <alignment vertical="center"/>
    </xf>
    <xf numFmtId="0" fontId="0" fillId="0" borderId="2" xfId="0" applyBorder="1">
      <alignment vertical="center"/>
    </xf>
    <xf numFmtId="176" fontId="0" fillId="0" borderId="0" xfId="0" applyNumberFormat="1">
      <alignment vertical="center"/>
    </xf>
    <xf numFmtId="0" fontId="8" fillId="0" borderId="0" xfId="0" applyFont="1" applyFill="1" applyBorder="1" applyAlignment="1">
      <alignment vertical="center"/>
    </xf>
    <xf numFmtId="0" fontId="8" fillId="0" borderId="0" xfId="0" applyFont="1" applyAlignment="1">
      <alignment vertical="center"/>
    </xf>
    <xf numFmtId="38" fontId="7" fillId="0" borderId="1" xfId="1" applyFont="1" applyFill="1" applyBorder="1">
      <alignment vertical="center"/>
    </xf>
    <xf numFmtId="38" fontId="7" fillId="0" borderId="1" xfId="1" applyFont="1" applyFill="1" applyBorder="1">
      <alignmen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vertical="center"/>
    </xf>
    <xf numFmtId="0" fontId="0" fillId="3" borderId="1" xfId="0" applyFill="1" applyBorder="1" applyAlignment="1">
      <alignment horizontal="center" vertical="center"/>
    </xf>
    <xf numFmtId="0" fontId="0" fillId="3" borderId="1" xfId="0" applyFill="1" applyBorder="1">
      <alignment vertical="center"/>
    </xf>
    <xf numFmtId="38" fontId="7" fillId="3" borderId="1" xfId="1" applyFont="1" applyFill="1" applyBorder="1">
      <alignment vertical="center"/>
    </xf>
    <xf numFmtId="0" fontId="0" fillId="3" borderId="1" xfId="0" applyFill="1" applyBorder="1" applyAlignment="1">
      <alignment horizontal="right" vertical="center"/>
    </xf>
    <xf numFmtId="0" fontId="0" fillId="0" borderId="1" xfId="0" applyBorder="1" applyAlignment="1">
      <alignment horizontal="center" vertical="center"/>
    </xf>
    <xf numFmtId="0" fontId="9" fillId="4" borderId="0" xfId="0" applyFont="1" applyFill="1" applyAlignment="1">
      <alignment vertical="center"/>
    </xf>
    <xf numFmtId="0" fontId="0" fillId="4" borderId="0" xfId="0" applyFill="1" applyAlignment="1">
      <alignment horizontal="center" vertical="center"/>
    </xf>
    <xf numFmtId="0" fontId="0" fillId="4" borderId="0" xfId="0" applyFill="1">
      <alignment vertical="center"/>
    </xf>
    <xf numFmtId="38" fontId="7" fillId="4" borderId="0" xfId="1" applyFont="1" applyFill="1">
      <alignment vertical="center"/>
    </xf>
    <xf numFmtId="0" fontId="10"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0" xfId="0" applyFont="1" applyFill="1" applyBorder="1" applyAlignment="1">
      <alignment vertical="center"/>
    </xf>
    <xf numFmtId="0" fontId="11" fillId="0" borderId="0" xfId="0" applyFont="1" applyBorder="1">
      <alignment vertical="center"/>
    </xf>
    <xf numFmtId="0" fontId="11" fillId="0" borderId="0" xfId="0" applyFont="1" applyBorder="1" applyAlignment="1">
      <alignment horizontal="center" vertical="center" wrapText="1"/>
    </xf>
    <xf numFmtId="0" fontId="11" fillId="0" borderId="6" xfId="0" applyFont="1" applyBorder="1">
      <alignment vertical="center"/>
    </xf>
    <xf numFmtId="0" fontId="11" fillId="0" borderId="0" xfId="0" applyFont="1" applyBorder="1" applyAlignment="1">
      <alignment horizontal="left" vertical="center"/>
    </xf>
    <xf numFmtId="177" fontId="11" fillId="0" borderId="0" xfId="1" applyNumberFormat="1" applyFont="1">
      <alignment vertical="center"/>
    </xf>
    <xf numFmtId="177" fontId="11" fillId="0" borderId="0" xfId="0" applyNumberFormat="1" applyFont="1">
      <alignment vertical="center"/>
    </xf>
    <xf numFmtId="0" fontId="11" fillId="0" borderId="0" xfId="0" applyFont="1" applyAlignment="1">
      <alignment horizontal="left" vertical="center"/>
    </xf>
    <xf numFmtId="0" fontId="11" fillId="0" borderId="0" xfId="0" applyFont="1" applyBorder="1" applyAlignment="1">
      <alignment horizontal="center" vertical="center"/>
    </xf>
    <xf numFmtId="0" fontId="11" fillId="0" borderId="0" xfId="0" applyFont="1" applyAlignment="1">
      <alignment vertical="center" shrinkToFit="1"/>
    </xf>
    <xf numFmtId="0" fontId="11" fillId="0" borderId="0" xfId="0" applyFont="1" applyAlignment="1">
      <alignment horizontal="center" vertical="center" shrinkToFit="1"/>
    </xf>
    <xf numFmtId="38" fontId="11" fillId="5" borderId="0" xfId="1" applyFont="1" applyFill="1" applyBorder="1" applyAlignment="1">
      <alignment vertical="center" shrinkToFit="1"/>
    </xf>
    <xf numFmtId="0" fontId="11" fillId="5" borderId="0" xfId="0" applyFont="1" applyFill="1" applyBorder="1" applyAlignment="1">
      <alignment vertical="center" shrinkToFit="1"/>
    </xf>
    <xf numFmtId="0" fontId="11" fillId="0" borderId="0" xfId="0" applyFont="1" applyAlignment="1">
      <alignment vertical="center" wrapText="1" shrinkToFit="1"/>
    </xf>
    <xf numFmtId="0" fontId="9" fillId="0" borderId="0" xfId="0" applyFont="1" applyAlignment="1">
      <alignment vertical="center"/>
    </xf>
    <xf numFmtId="0" fontId="11" fillId="0" borderId="1" xfId="0" applyFont="1" applyFill="1" applyBorder="1">
      <alignment vertical="center"/>
    </xf>
    <xf numFmtId="38" fontId="11" fillId="0" borderId="1" xfId="1" applyFont="1" applyFill="1" applyBorder="1">
      <alignment vertical="center"/>
    </xf>
    <xf numFmtId="38" fontId="11" fillId="0" borderId="1" xfId="1" applyFont="1" applyFill="1" applyBorder="1" applyAlignment="1">
      <alignment vertical="center"/>
    </xf>
    <xf numFmtId="38" fontId="11" fillId="0" borderId="0" xfId="1" applyFont="1">
      <alignment vertical="center"/>
    </xf>
    <xf numFmtId="0" fontId="9" fillId="0" borderId="0" xfId="0" applyFont="1" applyAlignment="1">
      <alignment horizontal="center" vertical="center"/>
    </xf>
    <xf numFmtId="0" fontId="11" fillId="0" borderId="0" xfId="0" applyFont="1" applyAlignment="1">
      <alignment horizontal="right" vertical="center"/>
    </xf>
    <xf numFmtId="38" fontId="11" fillId="5" borderId="0" xfId="1" applyFont="1" applyFill="1">
      <alignment vertical="center"/>
    </xf>
    <xf numFmtId="3" fontId="11" fillId="0" borderId="4" xfId="0" applyNumberFormat="1" applyFont="1" applyFill="1" applyBorder="1" applyAlignment="1">
      <alignment vertical="center"/>
    </xf>
    <xf numFmtId="0" fontId="11" fillId="0" borderId="3" xfId="0" applyFont="1" applyFill="1" applyBorder="1" applyAlignment="1">
      <alignment vertical="center"/>
    </xf>
    <xf numFmtId="0" fontId="11" fillId="0" borderId="2" xfId="0" applyFont="1" applyFill="1" applyBorder="1">
      <alignment vertical="center"/>
    </xf>
    <xf numFmtId="0" fontId="9" fillId="0" borderId="1" xfId="0" applyFont="1" applyFill="1" applyBorder="1" applyAlignment="1">
      <alignment horizontal="center" vertical="center"/>
    </xf>
    <xf numFmtId="0" fontId="11" fillId="2" borderId="19"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1" xfId="0" applyFont="1" applyFill="1" applyBorder="1">
      <alignment vertical="center"/>
    </xf>
    <xf numFmtId="0" fontId="11" fillId="0" borderId="24"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1" fillId="0" borderId="0" xfId="0" applyFont="1" applyFill="1" applyAlignment="1">
      <alignment horizontal="center" vertical="center"/>
    </xf>
    <xf numFmtId="0" fontId="11" fillId="0" borderId="0" xfId="0" applyFont="1" applyFill="1" applyAlignment="1">
      <alignment vertical="center" shrinkToFit="1"/>
    </xf>
    <xf numFmtId="0" fontId="11" fillId="0" borderId="0" xfId="0" applyFont="1" applyFill="1" applyAlignment="1">
      <alignment vertical="center" wrapText="1" shrinkToFit="1"/>
    </xf>
    <xf numFmtId="38" fontId="11" fillId="0" borderId="0" xfId="1" applyFont="1" applyFill="1" applyBorder="1" applyAlignment="1">
      <alignment vertical="center" shrinkToFit="1"/>
    </xf>
    <xf numFmtId="0" fontId="11" fillId="0" borderId="0" xfId="0" applyFont="1" applyFill="1" applyAlignment="1">
      <alignment horizontal="center" vertical="center" shrinkToFit="1"/>
    </xf>
    <xf numFmtId="0" fontId="11" fillId="0" borderId="0" xfId="0" applyFont="1" applyFill="1">
      <alignment vertical="center"/>
    </xf>
    <xf numFmtId="0" fontId="11" fillId="0" borderId="0" xfId="0" applyFont="1" applyFill="1" applyBorder="1" applyAlignment="1">
      <alignment vertical="center" shrinkToFit="1"/>
    </xf>
    <xf numFmtId="0" fontId="11" fillId="0" borderId="7" xfId="0" applyFont="1" applyFill="1" applyBorder="1" applyAlignment="1">
      <alignment vertical="center" wrapText="1"/>
    </xf>
    <xf numFmtId="0" fontId="11" fillId="0" borderId="3" xfId="0" applyFont="1" applyFill="1" applyBorder="1" applyAlignment="1">
      <alignment horizontal="right" vertical="center" wrapText="1"/>
    </xf>
    <xf numFmtId="0" fontId="11" fillId="0" borderId="6" xfId="0" applyFont="1" applyFill="1" applyBorder="1" applyAlignment="1">
      <alignment vertical="center" wrapText="1"/>
    </xf>
    <xf numFmtId="0" fontId="11" fillId="0" borderId="2" xfId="0" applyFont="1" applyFill="1" applyBorder="1" applyAlignment="1">
      <alignment vertical="center" wrapText="1"/>
    </xf>
    <xf numFmtId="0" fontId="11" fillId="0" borderId="4" xfId="0" applyFont="1" applyFill="1" applyBorder="1" applyAlignment="1">
      <alignment vertical="center"/>
    </xf>
    <xf numFmtId="0" fontId="11" fillId="0" borderId="10" xfId="0" applyFont="1" applyFill="1" applyBorder="1" applyAlignment="1">
      <alignment horizontal="right" vertical="center" wrapText="1"/>
    </xf>
    <xf numFmtId="0" fontId="11" fillId="0" borderId="15" xfId="0" applyFont="1" applyFill="1" applyBorder="1" applyAlignment="1">
      <alignment horizontal="right" vertical="center" wrapText="1"/>
    </xf>
    <xf numFmtId="0" fontId="11" fillId="0" borderId="13" xfId="0" applyFont="1" applyFill="1" applyBorder="1" applyAlignment="1">
      <alignment vertical="center"/>
    </xf>
    <xf numFmtId="3" fontId="11" fillId="0" borderId="0" xfId="0" applyNumberFormat="1" applyFont="1">
      <alignment vertical="center"/>
    </xf>
    <xf numFmtId="0" fontId="11" fillId="0" borderId="0" xfId="0" applyFont="1" applyBorder="1" applyAlignment="1">
      <alignment horizontal="right" vertical="center"/>
    </xf>
    <xf numFmtId="0" fontId="11" fillId="0" borderId="0" xfId="0" applyFont="1" applyFill="1" applyAlignment="1">
      <alignment horizontal="right" vertical="center" shrinkToFit="1"/>
    </xf>
    <xf numFmtId="0" fontId="11" fillId="0" borderId="0" xfId="0" applyFont="1" applyAlignment="1">
      <alignment horizontal="right" vertical="center" shrinkToFit="1"/>
    </xf>
    <xf numFmtId="0" fontId="11" fillId="0" borderId="0" xfId="0" applyFont="1" applyFill="1" applyBorder="1" applyAlignment="1">
      <alignment horizontal="right" vertical="center" wrapText="1"/>
    </xf>
    <xf numFmtId="3" fontId="11" fillId="0" borderId="0" xfId="0" applyNumberFormat="1" applyFont="1" applyFill="1" applyBorder="1">
      <alignment vertical="center"/>
    </xf>
    <xf numFmtId="0" fontId="0" fillId="0" borderId="0" xfId="0" applyFont="1" applyFill="1">
      <alignment vertical="center"/>
    </xf>
    <xf numFmtId="0" fontId="11"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1" fillId="0" borderId="4" xfId="0" applyFont="1" applyFill="1" applyBorder="1" applyAlignment="1">
      <alignment horizontal="right" vertical="center"/>
    </xf>
    <xf numFmtId="0" fontId="11" fillId="0" borderId="11" xfId="0" applyFont="1" applyFill="1" applyBorder="1" applyAlignment="1">
      <alignment horizontal="right" vertical="center"/>
    </xf>
    <xf numFmtId="3" fontId="11" fillId="0" borderId="4" xfId="0" applyNumberFormat="1" applyFont="1" applyFill="1" applyBorder="1" applyAlignment="1">
      <alignment horizontal="right" vertical="center"/>
    </xf>
    <xf numFmtId="0" fontId="11" fillId="0" borderId="4" xfId="0" applyFont="1" applyFill="1" applyBorder="1">
      <alignment vertical="center"/>
    </xf>
    <xf numFmtId="0" fontId="11" fillId="0" borderId="3" xfId="0" applyFont="1" applyFill="1" applyBorder="1">
      <alignment vertical="center"/>
    </xf>
    <xf numFmtId="0" fontId="11" fillId="0" borderId="8" xfId="0" applyFont="1" applyFill="1" applyBorder="1" applyAlignment="1">
      <alignment vertical="center" wrapText="1"/>
    </xf>
    <xf numFmtId="0" fontId="13" fillId="0" borderId="1" xfId="0" applyFont="1" applyFill="1" applyBorder="1">
      <alignment vertical="center"/>
    </xf>
    <xf numFmtId="176" fontId="0" fillId="0" borderId="0" xfId="0" applyNumberFormat="1" applyFont="1" applyFill="1">
      <alignment vertical="center"/>
    </xf>
    <xf numFmtId="0" fontId="11" fillId="0" borderId="1" xfId="0" applyFont="1" applyFill="1" applyBorder="1" applyAlignment="1">
      <alignment vertical="center" shrinkToFit="1"/>
    </xf>
    <xf numFmtId="0" fontId="11" fillId="0" borderId="3" xfId="0" applyFont="1" applyFill="1" applyBorder="1" applyAlignment="1">
      <alignment horizontal="right" vertical="center" shrinkToFit="1"/>
    </xf>
    <xf numFmtId="38" fontId="11" fillId="0" borderId="1" xfId="1" applyFont="1" applyFill="1" applyBorder="1" applyAlignment="1">
      <alignment vertical="center" shrinkToFit="1"/>
    </xf>
    <xf numFmtId="0" fontId="11" fillId="0" borderId="2" xfId="0" applyFont="1" applyFill="1" applyBorder="1" applyAlignment="1">
      <alignment vertical="center" shrinkToFit="1"/>
    </xf>
    <xf numFmtId="38" fontId="0" fillId="0" borderId="0" xfId="1" applyFont="1" applyFill="1">
      <alignment vertical="center"/>
    </xf>
    <xf numFmtId="0" fontId="11" fillId="0" borderId="13" xfId="0" applyFont="1" applyFill="1" applyBorder="1" applyAlignment="1">
      <alignment horizontal="right" vertical="center" shrinkToFit="1"/>
    </xf>
    <xf numFmtId="0" fontId="11" fillId="0" borderId="4" xfId="0" applyFont="1" applyFill="1" applyBorder="1" applyAlignment="1">
      <alignment horizontal="right" vertical="center" shrinkToFit="1"/>
    </xf>
    <xf numFmtId="0" fontId="13" fillId="0" borderId="2" xfId="0" applyFont="1" applyFill="1" applyBorder="1" applyAlignment="1">
      <alignment vertical="center" shrinkToFit="1"/>
    </xf>
    <xf numFmtId="0" fontId="11" fillId="0" borderId="0" xfId="0" applyFont="1" applyFill="1" applyBorder="1" applyAlignment="1">
      <alignment vertical="center" wrapText="1" shrinkToFit="1"/>
    </xf>
    <xf numFmtId="0" fontId="11" fillId="0" borderId="0" xfId="0" applyFont="1" applyFill="1" applyBorder="1" applyAlignment="1">
      <alignment horizontal="left" vertical="center" shrinkToFit="1"/>
    </xf>
    <xf numFmtId="0" fontId="11" fillId="0" borderId="0" xfId="0" applyFont="1" applyFill="1" applyBorder="1" applyAlignment="1">
      <alignment horizontal="right" vertical="center" shrinkToFit="1"/>
    </xf>
    <xf numFmtId="0" fontId="11" fillId="0" borderId="0" xfId="0"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3" fontId="11" fillId="0" borderId="0" xfId="1" applyNumberFormat="1" applyFont="1" applyFill="1" applyBorder="1" applyAlignment="1">
      <alignment vertical="center" shrinkToFit="1"/>
    </xf>
    <xf numFmtId="0" fontId="11" fillId="0" borderId="10" xfId="0" applyFont="1" applyFill="1" applyBorder="1" applyAlignment="1">
      <alignment vertical="center" shrinkToFit="1"/>
    </xf>
    <xf numFmtId="0" fontId="11" fillId="0" borderId="6" xfId="0" applyFont="1" applyFill="1" applyBorder="1" applyAlignment="1">
      <alignment horizontal="center" vertical="center" shrinkToFit="1"/>
    </xf>
    <xf numFmtId="0" fontId="11" fillId="0" borderId="6" xfId="0" applyFont="1" applyFill="1" applyBorder="1" applyAlignment="1">
      <alignment horizontal="right" vertical="center" shrinkToFit="1"/>
    </xf>
    <xf numFmtId="0" fontId="11" fillId="0" borderId="15"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3" fontId="11" fillId="0" borderId="1" xfId="1" applyNumberFormat="1" applyFont="1" applyFill="1" applyBorder="1" applyAlignment="1">
      <alignment vertical="center" shrinkToFit="1"/>
    </xf>
    <xf numFmtId="1" fontId="11" fillId="0" borderId="1" xfId="0" applyNumberFormat="1" applyFont="1" applyFill="1" applyBorder="1" applyAlignment="1">
      <alignment horizontal="right" vertical="center"/>
    </xf>
    <xf numFmtId="3" fontId="11" fillId="0" borderId="1" xfId="1" applyNumberFormat="1" applyFont="1" applyFill="1" applyBorder="1">
      <alignment vertical="center"/>
    </xf>
    <xf numFmtId="0" fontId="0" fillId="0" borderId="0" xfId="0" applyFont="1">
      <alignment vertical="center"/>
    </xf>
    <xf numFmtId="0" fontId="0" fillId="2" borderId="0" xfId="0" applyFont="1" applyFill="1">
      <alignment vertical="center"/>
    </xf>
    <xf numFmtId="0" fontId="0" fillId="6" borderId="0" xfId="0" applyFont="1" applyFill="1">
      <alignment vertical="center"/>
    </xf>
    <xf numFmtId="3" fontId="11" fillId="0" borderId="1" xfId="1" applyNumberFormat="1" applyFont="1" applyFill="1" applyBorder="1" applyAlignment="1">
      <alignment vertical="center"/>
    </xf>
    <xf numFmtId="38" fontId="0" fillId="0" borderId="0" xfId="1"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5" borderId="0" xfId="0" applyFont="1" applyFill="1">
      <alignment vertical="center"/>
    </xf>
    <xf numFmtId="0" fontId="14" fillId="0" borderId="0" xfId="0" applyFont="1" applyFill="1">
      <alignment vertical="center"/>
    </xf>
    <xf numFmtId="0" fontId="11" fillId="0" borderId="6" xfId="0" applyFont="1" applyBorder="1" applyAlignment="1">
      <alignment horizontal="center" vertical="center"/>
    </xf>
    <xf numFmtId="0" fontId="11" fillId="0" borderId="6" xfId="0" applyFont="1" applyFill="1" applyBorder="1" applyAlignment="1">
      <alignment horizontal="left" vertical="center"/>
    </xf>
    <xf numFmtId="0" fontId="11" fillId="0" borderId="6" xfId="0" applyFont="1" applyFill="1" applyBorder="1" applyAlignment="1">
      <alignment horizontal="right" vertical="center"/>
    </xf>
    <xf numFmtId="177" fontId="11" fillId="0" borderId="6" xfId="0" applyNumberFormat="1" applyFont="1" applyFill="1" applyBorder="1">
      <alignment vertical="center"/>
    </xf>
    <xf numFmtId="177" fontId="11" fillId="0" borderId="0" xfId="0" applyNumberFormat="1" applyFont="1" applyFill="1" applyBorder="1">
      <alignment vertical="center"/>
    </xf>
    <xf numFmtId="177" fontId="11" fillId="5" borderId="0" xfId="0" applyNumberFormat="1" applyFont="1" applyFill="1" applyBorder="1">
      <alignment vertical="center"/>
    </xf>
    <xf numFmtId="177" fontId="11" fillId="5" borderId="6" xfId="0" applyNumberFormat="1" applyFont="1" applyFill="1" applyBorder="1">
      <alignment vertical="center"/>
    </xf>
    <xf numFmtId="3" fontId="11" fillId="0" borderId="1" xfId="0" applyNumberFormat="1" applyFont="1" applyFill="1" applyBorder="1" applyAlignment="1">
      <alignment vertical="center"/>
    </xf>
    <xf numFmtId="3" fontId="11" fillId="0" borderId="21" xfId="0" applyNumberFormat="1" applyFont="1" applyFill="1" applyBorder="1" applyAlignment="1">
      <alignment vertical="center"/>
    </xf>
    <xf numFmtId="0" fontId="0" fillId="0" borderId="0" xfId="0" applyFont="1" applyFill="1" applyBorder="1">
      <alignment vertical="center"/>
    </xf>
    <xf numFmtId="0" fontId="11" fillId="0" borderId="4" xfId="0" applyFont="1" applyFill="1" applyBorder="1" applyAlignment="1">
      <alignment vertical="center" shrinkToFit="1"/>
    </xf>
    <xf numFmtId="0" fontId="11" fillId="0" borderId="6" xfId="0" applyFont="1" applyFill="1" applyBorder="1" applyAlignment="1">
      <alignment vertical="center" shrinkToFit="1"/>
    </xf>
    <xf numFmtId="0" fontId="11" fillId="0" borderId="1"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4" xfId="0"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left" vertical="center"/>
    </xf>
    <xf numFmtId="0" fontId="11" fillId="2" borderId="1" xfId="0" applyFont="1" applyFill="1" applyBorder="1" applyAlignment="1">
      <alignment horizontal="center" vertical="center"/>
    </xf>
    <xf numFmtId="0" fontId="11" fillId="0" borderId="12"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3" xfId="0" applyFont="1" applyFill="1" applyBorder="1" applyAlignment="1">
      <alignment horizontal="right" vertical="center"/>
    </xf>
    <xf numFmtId="0" fontId="11" fillId="0" borderId="2" xfId="0" applyFont="1" applyFill="1" applyBorder="1" applyAlignment="1">
      <alignment vertical="center"/>
    </xf>
    <xf numFmtId="0" fontId="11" fillId="0" borderId="1" xfId="0" applyFont="1" applyFill="1" applyBorder="1" applyAlignment="1">
      <alignment horizontal="center" vertical="center" shrinkToFit="1"/>
    </xf>
    <xf numFmtId="0" fontId="11" fillId="0" borderId="4" xfId="0" applyFont="1" applyFill="1" applyBorder="1" applyAlignment="1">
      <alignment horizontal="right" vertical="center"/>
    </xf>
    <xf numFmtId="0" fontId="11" fillId="0" borderId="2" xfId="0" applyFont="1" applyFill="1" applyBorder="1" applyAlignment="1">
      <alignment horizontal="left" vertical="center" wrapText="1"/>
    </xf>
    <xf numFmtId="0" fontId="11" fillId="0" borderId="7" xfId="0" applyFont="1" applyFill="1" applyBorder="1" applyAlignment="1">
      <alignment vertical="center" wrapText="1"/>
    </xf>
    <xf numFmtId="0" fontId="11" fillId="0" borderId="2"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center"/>
    </xf>
    <xf numFmtId="49" fontId="11" fillId="0" borderId="1" xfId="1" applyNumberFormat="1" applyFont="1" applyFill="1" applyBorder="1" applyAlignment="1">
      <alignment horizontal="right" vertical="center"/>
    </xf>
    <xf numFmtId="176" fontId="0" fillId="0" borderId="0" xfId="0" applyNumberFormat="1" applyFont="1">
      <alignment vertical="center"/>
    </xf>
    <xf numFmtId="0" fontId="15" fillId="0" borderId="4" xfId="0" applyFont="1" applyFill="1" applyBorder="1" applyAlignment="1">
      <alignment horizontal="right" vertical="center"/>
    </xf>
    <xf numFmtId="0" fontId="15" fillId="0" borderId="4" xfId="0" applyFont="1" applyFill="1" applyBorder="1">
      <alignment vertical="center"/>
    </xf>
    <xf numFmtId="0" fontId="15" fillId="0" borderId="4" xfId="0" applyFont="1" applyFill="1" applyBorder="1" applyAlignment="1">
      <alignment horizontal="left" vertical="center" wrapText="1"/>
    </xf>
    <xf numFmtId="0" fontId="11" fillId="0" borderId="0" xfId="0" applyFont="1" applyFill="1" applyAlignment="1">
      <alignment vertical="center" wrapText="1"/>
    </xf>
    <xf numFmtId="0" fontId="0" fillId="0" borderId="0" xfId="0" applyFont="1" applyFill="1" applyAlignment="1">
      <alignment horizontal="center" vertical="center"/>
    </xf>
    <xf numFmtId="3" fontId="11" fillId="0" borderId="1" xfId="1" applyNumberFormat="1" applyFont="1" applyFill="1" applyBorder="1" applyAlignment="1">
      <alignment horizontal="right" vertical="center"/>
    </xf>
    <xf numFmtId="0" fontId="11" fillId="0" borderId="1" xfId="0" applyFont="1" applyBorder="1">
      <alignment vertical="center"/>
    </xf>
    <xf numFmtId="0" fontId="11" fillId="0" borderId="1"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 xfId="0" applyFont="1" applyFill="1" applyBorder="1" applyAlignment="1">
      <alignment horizontal="right" vertical="center"/>
    </xf>
    <xf numFmtId="0" fontId="11" fillId="2" borderId="1" xfId="0" applyFont="1" applyFill="1" applyBorder="1" applyAlignment="1">
      <alignment horizontal="center"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38" fontId="8" fillId="2" borderId="1" xfId="1" applyFont="1" applyFill="1" applyBorder="1" applyAlignment="1">
      <alignment horizontal="center" vertical="center" wrapText="1"/>
    </xf>
    <xf numFmtId="38" fontId="8" fillId="2" borderId="1" xfId="1" applyFont="1" applyFill="1" applyBorder="1" applyAlignment="1">
      <alignment horizontal="center" vertical="center"/>
    </xf>
    <xf numFmtId="0" fontId="11" fillId="0" borderId="5" xfId="0" applyFont="1" applyFill="1" applyBorder="1" applyAlignment="1">
      <alignment horizontal="left" vertical="center" wrapText="1"/>
    </xf>
    <xf numFmtId="0" fontId="11" fillId="2"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horizontal="right" vertical="center"/>
    </xf>
    <xf numFmtId="0" fontId="11" fillId="0" borderId="3" xfId="0" applyFont="1" applyFill="1" applyBorder="1" applyAlignment="1">
      <alignment horizontal="right" vertical="center"/>
    </xf>
    <xf numFmtId="0" fontId="11" fillId="0" borderId="10" xfId="0" applyFont="1" applyFill="1" applyBorder="1" applyAlignment="1">
      <alignment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7"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4" xfId="0"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15" xfId="0" applyFont="1" applyFill="1" applyBorder="1" applyAlignment="1">
      <alignment horizontal="left" vertical="center"/>
    </xf>
    <xf numFmtId="0" fontId="9" fillId="2" borderId="1" xfId="0" applyFont="1" applyFill="1" applyBorder="1" applyAlignment="1">
      <alignment horizontal="center" vertical="center"/>
    </xf>
    <xf numFmtId="38" fontId="11" fillId="2" borderId="1" xfId="1" applyFont="1" applyFill="1" applyBorder="1" applyAlignment="1">
      <alignment horizontal="center" vertical="center" wrapText="1"/>
    </xf>
    <xf numFmtId="38" fontId="11" fillId="2" borderId="1" xfId="1" applyFont="1"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9" xfId="0"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2" xfId="0" applyFont="1" applyBorder="1" applyAlignment="1">
      <alignment vertical="center" shrinkToFit="1"/>
    </xf>
    <xf numFmtId="0" fontId="0" fillId="0" borderId="4" xfId="0" applyFont="1" applyBorder="1" applyAlignment="1">
      <alignment vertical="center" shrinkToFit="1"/>
    </xf>
    <xf numFmtId="38" fontId="7" fillId="2" borderId="1" xfId="1" applyFont="1"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9" xfId="0" applyFill="1" applyBorder="1" applyAlignment="1">
      <alignment vertical="center" wrapText="1"/>
    </xf>
    <xf numFmtId="0" fontId="0" fillId="0" borderId="11" xfId="0"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3" fontId="0" fillId="0" borderId="2" xfId="0" applyNumberFormat="1" applyFont="1"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horizontal="center"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3" borderId="2" xfId="0" applyFill="1" applyBorder="1" applyAlignment="1">
      <alignment vertical="center" wrapText="1"/>
    </xf>
    <xf numFmtId="0" fontId="0" fillId="3" borderId="3" xfId="0" applyFill="1" applyBorder="1" applyAlignment="1">
      <alignment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0" borderId="8" xfId="0" applyBorder="1" applyAlignment="1">
      <alignment horizontal="center" vertical="center" wrapText="1"/>
    </xf>
    <xf numFmtId="0" fontId="11" fillId="0" borderId="1" xfId="0" applyFont="1" applyFill="1" applyBorder="1" applyAlignment="1">
      <alignment horizontal="left" vertical="center" wrapText="1"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6" xfId="0" applyFont="1" applyBorder="1" applyAlignment="1">
      <alignment horizontal="left" vertical="center"/>
    </xf>
    <xf numFmtId="0" fontId="11" fillId="2" borderId="7"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2" xfId="0" applyFont="1" applyFill="1" applyBorder="1" applyAlignment="1">
      <alignment horizontal="left" vertical="center"/>
    </xf>
    <xf numFmtId="0" fontId="11" fillId="2" borderId="4" xfId="0" applyFont="1" applyFill="1" applyBorder="1" applyAlignment="1">
      <alignment horizontal="left" vertical="center"/>
    </xf>
    <xf numFmtId="0" fontId="11" fillId="2" borderId="3" xfId="0" applyFont="1" applyFill="1" applyBorder="1" applyAlignment="1">
      <alignment horizontal="left" vertical="center"/>
    </xf>
    <xf numFmtId="38" fontId="11" fillId="2" borderId="7" xfId="1" applyFont="1" applyFill="1" applyBorder="1" applyAlignment="1">
      <alignment horizontal="center" vertical="center" wrapText="1" shrinkToFit="1"/>
    </xf>
    <xf numFmtId="38" fontId="11" fillId="2" borderId="10" xfId="1" applyFont="1" applyFill="1" applyBorder="1" applyAlignment="1">
      <alignment horizontal="center" vertical="center" wrapText="1" shrinkToFit="1"/>
    </xf>
    <xf numFmtId="0" fontId="11" fillId="0" borderId="1" xfId="0" applyFont="1" applyFill="1" applyBorder="1" applyAlignment="1">
      <alignment vertical="center" wrapText="1" shrinkToFit="1"/>
    </xf>
    <xf numFmtId="0" fontId="11" fillId="0" borderId="14" xfId="0" applyFont="1" applyFill="1" applyBorder="1" applyAlignment="1">
      <alignment horizontal="left" vertical="center" wrapText="1" shrinkToFit="1"/>
    </xf>
    <xf numFmtId="0" fontId="11" fillId="0" borderId="15" xfId="0" applyFont="1" applyFill="1" applyBorder="1" applyAlignment="1">
      <alignment horizontal="left" vertical="center" wrapText="1" shrinkToFit="1"/>
    </xf>
    <xf numFmtId="0" fontId="11" fillId="0" borderId="1" xfId="0" applyFont="1" applyFill="1" applyBorder="1" applyAlignment="1">
      <alignment horizontal="center" vertical="center" shrinkToFit="1"/>
    </xf>
    <xf numFmtId="38" fontId="11" fillId="2" borderId="1" xfId="1" applyFont="1" applyFill="1" applyBorder="1" applyAlignment="1">
      <alignment horizontal="center" vertical="center" wrapText="1" shrinkToFit="1"/>
    </xf>
    <xf numFmtId="0" fontId="11" fillId="0" borderId="1" xfId="0" applyFont="1" applyFill="1" applyBorder="1" applyAlignment="1">
      <alignment horizontal="left" vertical="center" shrinkToFit="1"/>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3" xfId="0" applyFont="1" applyFill="1" applyBorder="1" applyAlignment="1">
      <alignment horizontal="left" vertical="center" shrinkToFit="1"/>
    </xf>
    <xf numFmtId="0" fontId="11" fillId="0" borderId="13" xfId="0" applyFont="1" applyFill="1" applyBorder="1" applyAlignment="1">
      <alignment horizontal="left" vertical="center"/>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0" fontId="11" fillId="2" borderId="5" xfId="0" applyFont="1" applyFill="1" applyBorder="1" applyAlignment="1">
      <alignment horizontal="left" vertical="center"/>
    </xf>
    <xf numFmtId="0" fontId="11" fillId="0" borderId="2"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0" borderId="11" xfId="0" applyFont="1" applyFill="1" applyBorder="1" applyAlignment="1">
      <alignment horizontal="left" vertical="center" wrapText="1" shrinkToFit="1"/>
    </xf>
    <xf numFmtId="0" fontId="11" fillId="0" borderId="13" xfId="0" applyFont="1" applyFill="1" applyBorder="1" applyAlignment="1">
      <alignment horizontal="left" vertical="center" wrapText="1" shrinkToFit="1"/>
    </xf>
    <xf numFmtId="0" fontId="11" fillId="0" borderId="4" xfId="0" applyFont="1" applyFill="1" applyBorder="1" applyAlignment="1">
      <alignment horizontal="right"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vertical="center" wrapText="1"/>
    </xf>
    <xf numFmtId="0" fontId="11" fillId="0" borderId="10" xfId="0" applyFont="1" applyFill="1" applyBorder="1" applyAlignment="1">
      <alignment vertical="center" wrapText="1"/>
    </xf>
    <xf numFmtId="0" fontId="11" fillId="0" borderId="9" xfId="0" applyFont="1" applyFill="1" applyBorder="1" applyAlignment="1">
      <alignment vertical="center" wrapText="1"/>
    </xf>
    <xf numFmtId="0" fontId="11" fillId="0" borderId="11" xfId="0" applyFont="1" applyFill="1" applyBorder="1" applyAlignment="1">
      <alignment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11" fillId="0" borderId="12" xfId="0" applyFont="1" applyFill="1" applyBorder="1" applyAlignment="1">
      <alignment horizontal="right" vertical="center"/>
    </xf>
    <xf numFmtId="0" fontId="11" fillId="0" borderId="2" xfId="0" applyFont="1" applyFill="1" applyBorder="1" applyAlignment="1">
      <alignment horizontal="right" vertical="center"/>
    </xf>
    <xf numFmtId="0" fontId="11" fillId="0" borderId="9"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38" fontId="11" fillId="2" borderId="7" xfId="1" applyFont="1" applyFill="1" applyBorder="1" applyAlignment="1">
      <alignment horizontal="center" vertical="center" wrapText="1"/>
    </xf>
    <xf numFmtId="38" fontId="11" fillId="2" borderId="10" xfId="1" applyFont="1" applyFill="1" applyBorder="1" applyAlignment="1">
      <alignment horizontal="center" vertical="center"/>
    </xf>
    <xf numFmtId="0" fontId="11" fillId="0" borderId="2" xfId="0" applyFont="1" applyFill="1" applyBorder="1" applyAlignment="1">
      <alignment horizontal="left" vertical="center" wrapText="1"/>
    </xf>
    <xf numFmtId="3" fontId="11" fillId="0" borderId="2"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3"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2" borderId="11" xfId="0" applyFont="1" applyFill="1" applyBorder="1" applyAlignment="1">
      <alignment horizontal="left" vertical="center"/>
    </xf>
    <xf numFmtId="0" fontId="11" fillId="0" borderId="9"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6" xfId="0" applyFont="1" applyFill="1" applyBorder="1" applyAlignment="1">
      <alignment horizontal="center" vertical="center" wrapText="1"/>
    </xf>
    <xf numFmtId="3" fontId="11" fillId="0" borderId="1"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9"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14"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38" fontId="8" fillId="2" borderId="17" xfId="1" applyFont="1" applyFill="1" applyBorder="1" applyAlignment="1">
      <alignment horizontal="center" vertical="center" wrapText="1"/>
    </xf>
    <xf numFmtId="0" fontId="11" fillId="0" borderId="21" xfId="0" applyFont="1" applyFill="1" applyBorder="1" applyAlignment="1">
      <alignment horizontal="left" vertical="center"/>
    </xf>
    <xf numFmtId="3" fontId="11" fillId="0" borderId="9"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3" fontId="11" fillId="0" borderId="4" xfId="0" applyNumberFormat="1" applyFont="1" applyFill="1" applyBorder="1" applyAlignment="1">
      <alignment horizontal="right" vertical="center"/>
    </xf>
    <xf numFmtId="0" fontId="11" fillId="0" borderId="22" xfId="0" applyFont="1" applyFill="1" applyBorder="1" applyAlignment="1">
      <alignment horizontal="right" vertical="center"/>
    </xf>
    <xf numFmtId="0" fontId="11" fillId="0" borderId="23"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509587</xdr:colOff>
      <xdr:row>6</xdr:row>
      <xdr:rowOff>276225</xdr:rowOff>
    </xdr:from>
    <xdr:to>
      <xdr:col>9</xdr:col>
      <xdr:colOff>564015</xdr:colOff>
      <xdr:row>8</xdr:row>
      <xdr:rowOff>16669</xdr:rowOff>
    </xdr:to>
    <xdr:sp macro="" textlink="">
      <xdr:nvSpPr>
        <xdr:cNvPr id="2" name="正方形/長方形 1"/>
        <xdr:cNvSpPr/>
      </xdr:nvSpPr>
      <xdr:spPr>
        <a:xfrm>
          <a:off x="6045993" y="2371725"/>
          <a:ext cx="5102678" cy="4548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ja-JP" sz="1600">
              <a:solidFill>
                <a:schemeClr val="dk1"/>
              </a:solidFill>
              <a:latin typeface="+mn-lt"/>
              <a:ea typeface="+mn-ea"/>
              <a:cs typeface="+mn-cs"/>
            </a:rPr>
            <a:t>網掛け部分は、</a:t>
          </a:r>
          <a:r>
            <a:rPr kumimoji="1" lang="ja-JP" altLang="en-US" sz="1600"/>
            <a:t>上越市では使用しません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CI44"/>
  <sheetViews>
    <sheetView tabSelected="1" view="pageBreakPreview" zoomScale="50" zoomScaleNormal="75" zoomScaleSheetLayoutView="50" zoomScalePageLayoutView="70" workbookViewId="0">
      <selection activeCell="F33" sqref="F33"/>
    </sheetView>
  </sheetViews>
  <sheetFormatPr defaultRowHeight="30.75" customHeight="1" x14ac:dyDescent="0.15"/>
  <cols>
    <col min="1" max="2" width="13.875" style="130" customWidth="1"/>
    <col min="3" max="3" width="71.125" style="124" bestFit="1" customWidth="1"/>
    <col min="4" max="4" width="44.5" style="124" bestFit="1" customWidth="1"/>
    <col min="5" max="5" width="56.25" style="124" bestFit="1" customWidth="1"/>
    <col min="6" max="6" width="56.625" style="124" bestFit="1" customWidth="1"/>
    <col min="7" max="7" width="56.625" style="124" customWidth="1"/>
    <col min="8" max="8" width="44.375" style="124" bestFit="1" customWidth="1"/>
    <col min="9" max="9" width="13.875" style="128" customWidth="1"/>
    <col min="10" max="10" width="13.875" style="130" customWidth="1"/>
    <col min="11" max="11" width="2.5" style="171" customWidth="1"/>
    <col min="12" max="16384" width="9" style="124"/>
  </cols>
  <sheetData>
    <row r="1" spans="1:87" ht="33" customHeight="1" x14ac:dyDescent="0.15">
      <c r="A1" s="34" t="s">
        <v>152</v>
      </c>
      <c r="B1" s="29"/>
      <c r="C1" s="30"/>
      <c r="D1" s="30"/>
      <c r="E1" s="30"/>
      <c r="F1" s="30"/>
      <c r="G1" s="30"/>
    </row>
    <row r="2" spans="1:87" ht="32.25" customHeight="1" x14ac:dyDescent="0.15">
      <c r="A2" s="205" t="s">
        <v>2</v>
      </c>
      <c r="B2" s="206"/>
      <c r="C2" s="207" t="s">
        <v>3</v>
      </c>
      <c r="D2" s="198" t="s">
        <v>4</v>
      </c>
      <c r="E2" s="198"/>
      <c r="F2" s="198"/>
      <c r="G2" s="198"/>
      <c r="H2" s="198"/>
      <c r="I2" s="195" t="s">
        <v>227</v>
      </c>
      <c r="J2" s="198" t="s">
        <v>8</v>
      </c>
    </row>
    <row r="3" spans="1:87" ht="32.25" customHeight="1" x14ac:dyDescent="0.15">
      <c r="A3" s="152" t="s">
        <v>0</v>
      </c>
      <c r="B3" s="152" t="s">
        <v>1</v>
      </c>
      <c r="C3" s="208"/>
      <c r="D3" s="198"/>
      <c r="E3" s="198"/>
      <c r="F3" s="198"/>
      <c r="G3" s="198"/>
      <c r="H3" s="198"/>
      <c r="I3" s="196"/>
      <c r="J3" s="198"/>
    </row>
    <row r="4" spans="1:87" ht="32.25" customHeight="1" x14ac:dyDescent="0.15">
      <c r="A4" s="146" t="s">
        <v>70</v>
      </c>
      <c r="B4" s="146">
        <v>1111</v>
      </c>
      <c r="C4" s="50" t="s">
        <v>580</v>
      </c>
      <c r="D4" s="209" t="s">
        <v>262</v>
      </c>
      <c r="E4" s="160" t="s">
        <v>263</v>
      </c>
      <c r="F4" s="156"/>
      <c r="G4" s="80"/>
      <c r="H4" s="58"/>
      <c r="I4" s="51">
        <v>1176</v>
      </c>
      <c r="J4" s="149" t="s">
        <v>9</v>
      </c>
      <c r="K4" s="101"/>
      <c r="L4" s="90"/>
    </row>
    <row r="5" spans="1:87" ht="32.25" customHeight="1" x14ac:dyDescent="0.15">
      <c r="A5" s="146" t="s">
        <v>70</v>
      </c>
      <c r="B5" s="146">
        <v>2111</v>
      </c>
      <c r="C5" s="50" t="s">
        <v>581</v>
      </c>
      <c r="D5" s="210"/>
      <c r="E5" s="81" t="s">
        <v>272</v>
      </c>
      <c r="F5" s="156" t="s">
        <v>529</v>
      </c>
      <c r="G5" s="172"/>
      <c r="H5" s="155" t="s">
        <v>248</v>
      </c>
      <c r="I5" s="51">
        <v>39</v>
      </c>
      <c r="J5" s="149" t="s">
        <v>10</v>
      </c>
      <c r="K5" s="101"/>
      <c r="L5" s="106"/>
    </row>
    <row r="6" spans="1:87" ht="32.25" customHeight="1" x14ac:dyDescent="0.15">
      <c r="A6" s="146" t="s">
        <v>70</v>
      </c>
      <c r="B6" s="146">
        <v>1211</v>
      </c>
      <c r="C6" s="50" t="s">
        <v>582</v>
      </c>
      <c r="D6" s="211"/>
      <c r="E6" s="160" t="s">
        <v>265</v>
      </c>
      <c r="F6" s="97"/>
      <c r="G6" s="173"/>
      <c r="H6" s="98"/>
      <c r="I6" s="51">
        <v>2349</v>
      </c>
      <c r="J6" s="149" t="s">
        <v>9</v>
      </c>
      <c r="K6" s="101"/>
      <c r="L6" s="90"/>
    </row>
    <row r="7" spans="1:87" ht="32.25" customHeight="1" x14ac:dyDescent="0.15">
      <c r="A7" s="146" t="s">
        <v>70</v>
      </c>
      <c r="B7" s="146">
        <v>2211</v>
      </c>
      <c r="C7" s="50" t="s">
        <v>583</v>
      </c>
      <c r="D7" s="211"/>
      <c r="E7" s="81" t="s">
        <v>273</v>
      </c>
      <c r="F7" s="156" t="s">
        <v>529</v>
      </c>
      <c r="G7" s="172"/>
      <c r="H7" s="155" t="s">
        <v>249</v>
      </c>
      <c r="I7" s="51">
        <v>77</v>
      </c>
      <c r="J7" s="149" t="s">
        <v>10</v>
      </c>
      <c r="K7" s="101"/>
      <c r="L7" s="106"/>
    </row>
    <row r="8" spans="1:87" ht="32.25" customHeight="1" x14ac:dyDescent="0.15">
      <c r="A8" s="146" t="s">
        <v>70</v>
      </c>
      <c r="B8" s="146">
        <v>1321</v>
      </c>
      <c r="C8" s="50" t="s">
        <v>584</v>
      </c>
      <c r="D8" s="211"/>
      <c r="E8" s="99" t="s">
        <v>264</v>
      </c>
      <c r="F8" s="97"/>
      <c r="G8" s="173"/>
      <c r="H8" s="98"/>
      <c r="I8" s="51">
        <v>3727</v>
      </c>
      <c r="J8" s="149" t="s">
        <v>9</v>
      </c>
      <c r="K8" s="101"/>
      <c r="L8" s="90"/>
    </row>
    <row r="9" spans="1:87" ht="32.25" customHeight="1" x14ac:dyDescent="0.15">
      <c r="A9" s="146" t="s">
        <v>70</v>
      </c>
      <c r="B9" s="146">
        <v>2321</v>
      </c>
      <c r="C9" s="50" t="s">
        <v>585</v>
      </c>
      <c r="D9" s="212"/>
      <c r="E9" s="81" t="s">
        <v>274</v>
      </c>
      <c r="F9" s="156" t="s">
        <v>529</v>
      </c>
      <c r="G9" s="172"/>
      <c r="H9" s="95" t="s">
        <v>250</v>
      </c>
      <c r="I9" s="51">
        <v>123</v>
      </c>
      <c r="J9" s="149" t="s">
        <v>10</v>
      </c>
      <c r="K9" s="101"/>
      <c r="L9" s="106"/>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row>
    <row r="10" spans="1:87" ht="32.25" customHeight="1" x14ac:dyDescent="0.15">
      <c r="A10" s="146" t="s">
        <v>148</v>
      </c>
      <c r="B10" s="146" t="s">
        <v>251</v>
      </c>
      <c r="C10" s="50" t="s">
        <v>586</v>
      </c>
      <c r="D10" s="209" t="s">
        <v>243</v>
      </c>
      <c r="E10" s="209" t="s">
        <v>528</v>
      </c>
      <c r="F10" s="209" t="s">
        <v>263</v>
      </c>
      <c r="G10" s="174"/>
      <c r="H10" s="77" t="s">
        <v>244</v>
      </c>
      <c r="I10" s="170">
        <v>-12</v>
      </c>
      <c r="J10" s="149" t="s">
        <v>174</v>
      </c>
      <c r="K10" s="101"/>
      <c r="L10" s="106"/>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row>
    <row r="11" spans="1:87" ht="32.25" customHeight="1" x14ac:dyDescent="0.15">
      <c r="A11" s="146" t="s">
        <v>148</v>
      </c>
      <c r="B11" s="146" t="s">
        <v>252</v>
      </c>
      <c r="C11" s="50" t="s">
        <v>587</v>
      </c>
      <c r="D11" s="210"/>
      <c r="E11" s="210"/>
      <c r="F11" s="213"/>
      <c r="G11" s="147" t="s">
        <v>529</v>
      </c>
      <c r="H11" s="77" t="s">
        <v>245</v>
      </c>
      <c r="I11" s="170" t="s">
        <v>525</v>
      </c>
      <c r="J11" s="149" t="s">
        <v>10</v>
      </c>
      <c r="K11" s="101"/>
      <c r="L11" s="106"/>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row>
    <row r="12" spans="1:87" ht="32.25" customHeight="1" x14ac:dyDescent="0.15">
      <c r="A12" s="146" t="s">
        <v>148</v>
      </c>
      <c r="B12" s="146" t="s">
        <v>253</v>
      </c>
      <c r="C12" s="50" t="s">
        <v>588</v>
      </c>
      <c r="D12" s="210"/>
      <c r="E12" s="210"/>
      <c r="F12" s="214" t="s">
        <v>265</v>
      </c>
      <c r="G12" s="173"/>
      <c r="H12" s="77" t="s">
        <v>246</v>
      </c>
      <c r="I12" s="170" t="s">
        <v>526</v>
      </c>
      <c r="J12" s="149" t="s">
        <v>9</v>
      </c>
      <c r="K12" s="101"/>
      <c r="L12" s="106"/>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row>
    <row r="13" spans="1:87" ht="32.25" customHeight="1" x14ac:dyDescent="0.15">
      <c r="A13" s="146" t="s">
        <v>148</v>
      </c>
      <c r="B13" s="146" t="s">
        <v>254</v>
      </c>
      <c r="C13" s="50" t="s">
        <v>589</v>
      </c>
      <c r="D13" s="210"/>
      <c r="E13" s="210"/>
      <c r="F13" s="215"/>
      <c r="G13" s="147" t="s">
        <v>529</v>
      </c>
      <c r="H13" s="77" t="s">
        <v>245</v>
      </c>
      <c r="I13" s="170" t="s">
        <v>525</v>
      </c>
      <c r="J13" s="149" t="s">
        <v>10</v>
      </c>
      <c r="K13" s="101"/>
      <c r="L13" s="106"/>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row>
    <row r="14" spans="1:87" ht="32.25" customHeight="1" x14ac:dyDescent="0.15">
      <c r="A14" s="146" t="s">
        <v>900</v>
      </c>
      <c r="B14" s="146" t="s">
        <v>255</v>
      </c>
      <c r="C14" s="50" t="s">
        <v>590</v>
      </c>
      <c r="D14" s="210"/>
      <c r="E14" s="210"/>
      <c r="F14" s="214" t="s">
        <v>264</v>
      </c>
      <c r="G14" s="173"/>
      <c r="H14" s="77" t="s">
        <v>247</v>
      </c>
      <c r="I14" s="170" t="s">
        <v>527</v>
      </c>
      <c r="J14" s="149" t="s">
        <v>9</v>
      </c>
      <c r="K14" s="101"/>
      <c r="L14" s="106"/>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row>
    <row r="15" spans="1:87" ht="32.25" customHeight="1" x14ac:dyDescent="0.15">
      <c r="A15" s="146" t="s">
        <v>148</v>
      </c>
      <c r="B15" s="146" t="s">
        <v>256</v>
      </c>
      <c r="C15" s="50" t="s">
        <v>591</v>
      </c>
      <c r="D15" s="213"/>
      <c r="E15" s="213"/>
      <c r="F15" s="215"/>
      <c r="G15" s="147" t="s">
        <v>529</v>
      </c>
      <c r="H15" s="77" t="s">
        <v>245</v>
      </c>
      <c r="I15" s="170" t="s">
        <v>525</v>
      </c>
      <c r="J15" s="149" t="s">
        <v>10</v>
      </c>
      <c r="K15" s="101"/>
      <c r="L15" s="106"/>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row>
    <row r="16" spans="1:87" ht="32.25" customHeight="1" x14ac:dyDescent="0.15">
      <c r="A16" s="179" t="s">
        <v>148</v>
      </c>
      <c r="B16" s="179" t="s">
        <v>901</v>
      </c>
      <c r="C16" s="50" t="s">
        <v>906</v>
      </c>
      <c r="D16" s="209" t="s">
        <v>912</v>
      </c>
      <c r="E16" s="209" t="s">
        <v>528</v>
      </c>
      <c r="F16" s="209" t="s">
        <v>263</v>
      </c>
      <c r="G16" s="174"/>
      <c r="H16" s="77" t="s">
        <v>244</v>
      </c>
      <c r="I16" s="170">
        <v>-12</v>
      </c>
      <c r="J16" s="181" t="s">
        <v>174</v>
      </c>
      <c r="K16" s="101"/>
      <c r="L16" s="106"/>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row>
    <row r="17" spans="1:87" ht="32.25" customHeight="1" x14ac:dyDescent="0.15">
      <c r="A17" s="179" t="s">
        <v>148</v>
      </c>
      <c r="B17" s="179" t="s">
        <v>902</v>
      </c>
      <c r="C17" s="50" t="s">
        <v>907</v>
      </c>
      <c r="D17" s="210"/>
      <c r="E17" s="210"/>
      <c r="F17" s="213"/>
      <c r="G17" s="180" t="s">
        <v>529</v>
      </c>
      <c r="H17" s="77" t="s">
        <v>245</v>
      </c>
      <c r="I17" s="170" t="s">
        <v>525</v>
      </c>
      <c r="J17" s="181" t="s">
        <v>10</v>
      </c>
      <c r="K17" s="101"/>
      <c r="L17" s="106"/>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row>
    <row r="18" spans="1:87" ht="32.25" customHeight="1" x14ac:dyDescent="0.15">
      <c r="A18" s="179" t="s">
        <v>148</v>
      </c>
      <c r="B18" s="179" t="s">
        <v>903</v>
      </c>
      <c r="C18" s="50" t="s">
        <v>908</v>
      </c>
      <c r="D18" s="210"/>
      <c r="E18" s="210"/>
      <c r="F18" s="214" t="s">
        <v>265</v>
      </c>
      <c r="G18" s="173"/>
      <c r="H18" s="77" t="s">
        <v>246</v>
      </c>
      <c r="I18" s="170" t="s">
        <v>526</v>
      </c>
      <c r="J18" s="181" t="s">
        <v>9</v>
      </c>
      <c r="K18" s="101"/>
      <c r="L18" s="106"/>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row>
    <row r="19" spans="1:87" ht="32.25" customHeight="1" x14ac:dyDescent="0.15">
      <c r="A19" s="179" t="s">
        <v>148</v>
      </c>
      <c r="B19" s="179" t="s">
        <v>904</v>
      </c>
      <c r="C19" s="50" t="s">
        <v>909</v>
      </c>
      <c r="D19" s="210"/>
      <c r="E19" s="210"/>
      <c r="F19" s="215"/>
      <c r="G19" s="180" t="s">
        <v>529</v>
      </c>
      <c r="H19" s="77" t="s">
        <v>245</v>
      </c>
      <c r="I19" s="170" t="s">
        <v>525</v>
      </c>
      <c r="J19" s="181" t="s">
        <v>10</v>
      </c>
      <c r="K19" s="101"/>
      <c r="L19" s="106"/>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row>
    <row r="20" spans="1:87" ht="32.25" customHeight="1" x14ac:dyDescent="0.15">
      <c r="A20" s="179" t="s">
        <v>148</v>
      </c>
      <c r="B20" s="179" t="s">
        <v>292</v>
      </c>
      <c r="C20" s="50" t="s">
        <v>910</v>
      </c>
      <c r="D20" s="210"/>
      <c r="E20" s="210"/>
      <c r="F20" s="214" t="s">
        <v>264</v>
      </c>
      <c r="G20" s="173"/>
      <c r="H20" s="77" t="s">
        <v>247</v>
      </c>
      <c r="I20" s="170" t="s">
        <v>527</v>
      </c>
      <c r="J20" s="181" t="s">
        <v>9</v>
      </c>
      <c r="K20" s="101"/>
      <c r="L20" s="106"/>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row>
    <row r="21" spans="1:87" ht="32.25" customHeight="1" x14ac:dyDescent="0.15">
      <c r="A21" s="179" t="s">
        <v>148</v>
      </c>
      <c r="B21" s="179" t="s">
        <v>905</v>
      </c>
      <c r="C21" s="50" t="s">
        <v>911</v>
      </c>
      <c r="D21" s="213"/>
      <c r="E21" s="213"/>
      <c r="F21" s="215"/>
      <c r="G21" s="180" t="s">
        <v>529</v>
      </c>
      <c r="H21" s="77" t="s">
        <v>245</v>
      </c>
      <c r="I21" s="170" t="s">
        <v>525</v>
      </c>
      <c r="J21" s="181" t="s">
        <v>10</v>
      </c>
      <c r="K21" s="101"/>
      <c r="L21" s="106"/>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row>
    <row r="22" spans="1:87" s="126" customFormat="1" ht="32.25" customHeight="1" x14ac:dyDescent="0.15">
      <c r="A22" s="146" t="s">
        <v>148</v>
      </c>
      <c r="B22" s="146">
        <v>6001</v>
      </c>
      <c r="C22" s="50" t="s">
        <v>592</v>
      </c>
      <c r="D22" s="217" t="s">
        <v>261</v>
      </c>
      <c r="E22" s="218" t="s">
        <v>257</v>
      </c>
      <c r="F22" s="218"/>
      <c r="G22" s="147"/>
      <c r="H22" s="155" t="s">
        <v>212</v>
      </c>
      <c r="I22" s="51"/>
      <c r="J22" s="220" t="s">
        <v>174</v>
      </c>
      <c r="K22" s="101"/>
      <c r="L22" s="106"/>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row>
    <row r="23" spans="1:87" s="126" customFormat="1" ht="32.25" customHeight="1" x14ac:dyDescent="0.15">
      <c r="A23" s="146" t="s">
        <v>148</v>
      </c>
      <c r="B23" s="146">
        <v>6003</v>
      </c>
      <c r="C23" s="50" t="s">
        <v>593</v>
      </c>
      <c r="D23" s="217"/>
      <c r="E23" s="219" t="s">
        <v>347</v>
      </c>
      <c r="F23" s="219"/>
      <c r="G23" s="148"/>
      <c r="H23" s="155" t="s">
        <v>260</v>
      </c>
      <c r="I23" s="51"/>
      <c r="J23" s="221"/>
      <c r="K23" s="101"/>
      <c r="L23" s="106"/>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row>
    <row r="24" spans="1:87" s="126" customFormat="1" ht="32.25" customHeight="1" x14ac:dyDescent="0.15">
      <c r="A24" s="146" t="s">
        <v>148</v>
      </c>
      <c r="B24" s="146">
        <v>6002</v>
      </c>
      <c r="C24" s="50" t="s">
        <v>594</v>
      </c>
      <c r="D24" s="217"/>
      <c r="E24" s="219" t="s">
        <v>258</v>
      </c>
      <c r="F24" s="219"/>
      <c r="G24" s="148"/>
      <c r="H24" s="155" t="s">
        <v>259</v>
      </c>
      <c r="I24" s="51"/>
      <c r="J24" s="222"/>
      <c r="K24" s="101"/>
      <c r="L24" s="106"/>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row>
    <row r="25" spans="1:87" ht="32.25" customHeight="1" x14ac:dyDescent="0.15">
      <c r="A25" s="146" t="s">
        <v>148</v>
      </c>
      <c r="B25" s="146">
        <v>8000</v>
      </c>
      <c r="C25" s="50" t="s">
        <v>85</v>
      </c>
      <c r="D25" s="202" t="s">
        <v>6</v>
      </c>
      <c r="E25" s="202"/>
      <c r="F25" s="200" t="s">
        <v>15</v>
      </c>
      <c r="G25" s="200"/>
      <c r="H25" s="200"/>
      <c r="I25" s="51"/>
      <c r="J25" s="146" t="s">
        <v>12</v>
      </c>
      <c r="K25" s="101"/>
      <c r="L25" s="90"/>
    </row>
    <row r="26" spans="1:87" ht="32.25" customHeight="1" x14ac:dyDescent="0.15">
      <c r="A26" s="161" t="s">
        <v>70</v>
      </c>
      <c r="B26" s="146">
        <v>8001</v>
      </c>
      <c r="C26" s="50" t="s">
        <v>86</v>
      </c>
      <c r="D26" s="203"/>
      <c r="E26" s="203"/>
      <c r="F26" s="200" t="s">
        <v>15</v>
      </c>
      <c r="G26" s="200"/>
      <c r="H26" s="200"/>
      <c r="I26" s="51"/>
      <c r="J26" s="146" t="s">
        <v>13</v>
      </c>
      <c r="K26" s="101"/>
      <c r="L26" s="90"/>
    </row>
    <row r="27" spans="1:87" ht="32.25" customHeight="1" x14ac:dyDescent="0.15">
      <c r="A27" s="161" t="s">
        <v>70</v>
      </c>
      <c r="B27" s="146">
        <v>8100</v>
      </c>
      <c r="C27" s="50" t="s">
        <v>87</v>
      </c>
      <c r="D27" s="199" t="s">
        <v>5</v>
      </c>
      <c r="E27" s="199"/>
      <c r="F27" s="200" t="s">
        <v>16</v>
      </c>
      <c r="G27" s="200"/>
      <c r="H27" s="200"/>
      <c r="I27" s="51"/>
      <c r="J27" s="146" t="s">
        <v>12</v>
      </c>
      <c r="K27" s="101"/>
      <c r="L27" s="90"/>
    </row>
    <row r="28" spans="1:87" ht="32.25" customHeight="1" x14ac:dyDescent="0.15">
      <c r="A28" s="161" t="s">
        <v>70</v>
      </c>
      <c r="B28" s="146">
        <v>8101</v>
      </c>
      <c r="C28" s="50" t="s">
        <v>88</v>
      </c>
      <c r="D28" s="199"/>
      <c r="E28" s="199"/>
      <c r="F28" s="200" t="s">
        <v>16</v>
      </c>
      <c r="G28" s="200"/>
      <c r="H28" s="200"/>
      <c r="I28" s="51"/>
      <c r="J28" s="146" t="s">
        <v>13</v>
      </c>
      <c r="K28" s="101"/>
      <c r="L28" s="90"/>
    </row>
    <row r="29" spans="1:87" ht="32.25" customHeight="1" x14ac:dyDescent="0.15">
      <c r="A29" s="161" t="s">
        <v>70</v>
      </c>
      <c r="B29" s="146">
        <v>8110</v>
      </c>
      <c r="C29" s="50" t="s">
        <v>89</v>
      </c>
      <c r="D29" s="199" t="s">
        <v>219</v>
      </c>
      <c r="E29" s="199"/>
      <c r="F29" s="200" t="s">
        <v>17</v>
      </c>
      <c r="G29" s="200"/>
      <c r="H29" s="200"/>
      <c r="I29" s="51"/>
      <c r="J29" s="146" t="s">
        <v>12</v>
      </c>
      <c r="K29" s="101"/>
      <c r="L29" s="90"/>
    </row>
    <row r="30" spans="1:87" ht="32.25" customHeight="1" x14ac:dyDescent="0.15">
      <c r="A30" s="161" t="s">
        <v>70</v>
      </c>
      <c r="B30" s="146">
        <v>8111</v>
      </c>
      <c r="C30" s="50" t="s">
        <v>90</v>
      </c>
      <c r="D30" s="199"/>
      <c r="E30" s="199"/>
      <c r="F30" s="200" t="s">
        <v>17</v>
      </c>
      <c r="G30" s="200"/>
      <c r="H30" s="200"/>
      <c r="I30" s="51"/>
      <c r="J30" s="146" t="s">
        <v>13</v>
      </c>
      <c r="K30" s="101"/>
      <c r="L30" s="90"/>
    </row>
    <row r="31" spans="1:87" ht="32.25" customHeight="1" x14ac:dyDescent="0.15">
      <c r="A31" s="161" t="s">
        <v>70</v>
      </c>
      <c r="B31" s="146">
        <v>4001</v>
      </c>
      <c r="C31" s="50" t="s">
        <v>147</v>
      </c>
      <c r="D31" s="203" t="s">
        <v>477</v>
      </c>
      <c r="E31" s="204"/>
      <c r="F31" s="201" t="s">
        <v>18</v>
      </c>
      <c r="G31" s="200"/>
      <c r="H31" s="200"/>
      <c r="I31" s="51">
        <v>200</v>
      </c>
      <c r="J31" s="214" t="s">
        <v>12</v>
      </c>
      <c r="K31" s="101"/>
      <c r="L31" s="90"/>
    </row>
    <row r="32" spans="1:87" ht="32.25" customHeight="1" x14ac:dyDescent="0.15">
      <c r="A32" s="161" t="s">
        <v>70</v>
      </c>
      <c r="B32" s="146">
        <v>4003</v>
      </c>
      <c r="C32" s="50" t="s">
        <v>156</v>
      </c>
      <c r="D32" s="203" t="s">
        <v>478</v>
      </c>
      <c r="E32" s="203"/>
      <c r="F32" s="156" t="s">
        <v>165</v>
      </c>
      <c r="G32" s="80"/>
      <c r="H32" s="155" t="s">
        <v>19</v>
      </c>
      <c r="I32" s="51">
        <v>100</v>
      </c>
      <c r="J32" s="225"/>
      <c r="K32" s="101"/>
      <c r="L32" s="90"/>
    </row>
    <row r="33" spans="1:12" ht="32.25" customHeight="1" x14ac:dyDescent="0.15">
      <c r="A33" s="161" t="s">
        <v>70</v>
      </c>
      <c r="B33" s="146">
        <v>4002</v>
      </c>
      <c r="C33" s="50" t="s">
        <v>479</v>
      </c>
      <c r="D33" s="203"/>
      <c r="E33" s="203"/>
      <c r="F33" s="156" t="s">
        <v>166</v>
      </c>
      <c r="G33" s="80"/>
      <c r="H33" s="155" t="s">
        <v>18</v>
      </c>
      <c r="I33" s="51">
        <v>200</v>
      </c>
      <c r="J33" s="225"/>
      <c r="K33" s="101"/>
      <c r="L33" s="90"/>
    </row>
    <row r="34" spans="1:12" ht="32.25" customHeight="1" x14ac:dyDescent="0.15">
      <c r="A34" s="161" t="s">
        <v>148</v>
      </c>
      <c r="B34" s="146">
        <v>6102</v>
      </c>
      <c r="C34" s="100" t="s">
        <v>228</v>
      </c>
      <c r="D34" s="223" t="s">
        <v>480</v>
      </c>
      <c r="E34" s="223"/>
      <c r="F34" s="224"/>
      <c r="G34" s="147"/>
      <c r="H34" s="155" t="s">
        <v>229</v>
      </c>
      <c r="I34" s="51">
        <v>50</v>
      </c>
      <c r="J34" s="157" t="s">
        <v>530</v>
      </c>
      <c r="K34" s="101"/>
      <c r="L34" s="90"/>
    </row>
    <row r="35" spans="1:12" ht="32.25" customHeight="1" x14ac:dyDescent="0.15">
      <c r="A35" s="161" t="s">
        <v>148</v>
      </c>
      <c r="B35" s="146">
        <v>6269</v>
      </c>
      <c r="C35" s="50" t="s">
        <v>160</v>
      </c>
      <c r="D35" s="226" t="s">
        <v>595</v>
      </c>
      <c r="E35" s="227"/>
      <c r="F35" s="105" t="s">
        <v>596</v>
      </c>
      <c r="G35" s="97"/>
      <c r="H35" s="155" t="s">
        <v>597</v>
      </c>
      <c r="I35" s="52"/>
      <c r="J35" s="216" t="s">
        <v>266</v>
      </c>
      <c r="K35" s="101"/>
      <c r="L35" s="90"/>
    </row>
    <row r="36" spans="1:12" ht="32.25" customHeight="1" x14ac:dyDescent="0.15">
      <c r="A36" s="161" t="s">
        <v>70</v>
      </c>
      <c r="B36" s="146">
        <v>6270</v>
      </c>
      <c r="C36" s="50" t="s">
        <v>161</v>
      </c>
      <c r="D36" s="228"/>
      <c r="E36" s="229"/>
      <c r="F36" s="105" t="s">
        <v>598</v>
      </c>
      <c r="G36" s="97"/>
      <c r="H36" s="155" t="s">
        <v>599</v>
      </c>
      <c r="I36" s="51"/>
      <c r="J36" s="216"/>
      <c r="K36" s="101"/>
      <c r="L36" s="90"/>
    </row>
    <row r="37" spans="1:12" ht="32.25" customHeight="1" x14ac:dyDescent="0.15">
      <c r="A37" s="161" t="s">
        <v>70</v>
      </c>
      <c r="B37" s="146">
        <v>6271</v>
      </c>
      <c r="C37" s="50" t="s">
        <v>162</v>
      </c>
      <c r="D37" s="228"/>
      <c r="E37" s="229"/>
      <c r="F37" s="105" t="s">
        <v>600</v>
      </c>
      <c r="G37" s="97"/>
      <c r="H37" s="155" t="s">
        <v>601</v>
      </c>
      <c r="I37" s="51"/>
      <c r="J37" s="216"/>
      <c r="K37" s="101"/>
      <c r="L37" s="90"/>
    </row>
    <row r="38" spans="1:12" ht="32.25" customHeight="1" x14ac:dyDescent="0.15">
      <c r="A38" s="161" t="s">
        <v>148</v>
      </c>
      <c r="B38" s="146">
        <v>6380</v>
      </c>
      <c r="C38" s="50" t="s">
        <v>506</v>
      </c>
      <c r="D38" s="228"/>
      <c r="E38" s="229"/>
      <c r="F38" s="105" t="s">
        <v>602</v>
      </c>
      <c r="G38" s="97"/>
      <c r="H38" s="155" t="s">
        <v>507</v>
      </c>
      <c r="I38" s="51"/>
      <c r="J38" s="216"/>
      <c r="K38" s="101"/>
      <c r="L38" s="90"/>
    </row>
    <row r="39" spans="1:12" ht="30.75" customHeight="1" x14ac:dyDescent="0.15">
      <c r="A39" s="197" t="s">
        <v>603</v>
      </c>
      <c r="B39" s="197"/>
      <c r="C39" s="197"/>
      <c r="D39" s="197"/>
      <c r="E39" s="197"/>
      <c r="F39" s="197"/>
      <c r="G39" s="197"/>
      <c r="H39" s="197"/>
      <c r="I39" s="197"/>
      <c r="J39" s="197"/>
      <c r="K39" s="175"/>
      <c r="L39" s="90"/>
    </row>
    <row r="40" spans="1:12" ht="30.75" customHeight="1" x14ac:dyDescent="0.15">
      <c r="A40" s="175"/>
      <c r="B40" s="175"/>
      <c r="C40" s="175"/>
      <c r="D40" s="175"/>
      <c r="E40" s="175"/>
      <c r="F40" s="175"/>
      <c r="G40" s="175"/>
      <c r="H40" s="175"/>
      <c r="I40" s="175"/>
      <c r="J40" s="175"/>
      <c r="K40" s="175"/>
      <c r="L40" s="90"/>
    </row>
    <row r="41" spans="1:12" ht="30.75" customHeight="1" x14ac:dyDescent="0.15">
      <c r="A41" s="176"/>
      <c r="B41" s="176"/>
      <c r="C41" s="90"/>
      <c r="D41" s="90"/>
      <c r="E41" s="90"/>
      <c r="F41" s="90"/>
      <c r="G41" s="90"/>
      <c r="H41" s="90"/>
      <c r="I41" s="106"/>
      <c r="J41" s="176"/>
      <c r="K41" s="101"/>
      <c r="L41" s="90"/>
    </row>
    <row r="42" spans="1:12" ht="30.75" customHeight="1" x14ac:dyDescent="0.15">
      <c r="A42" s="176"/>
      <c r="B42" s="176"/>
      <c r="C42" s="90"/>
      <c r="D42" s="90"/>
      <c r="E42" s="90"/>
      <c r="F42" s="90"/>
      <c r="G42" s="90"/>
      <c r="H42" s="90"/>
      <c r="I42" s="106"/>
      <c r="J42" s="176"/>
      <c r="K42" s="101"/>
      <c r="L42" s="90"/>
    </row>
    <row r="43" spans="1:12" ht="30.75" customHeight="1" x14ac:dyDescent="0.15">
      <c r="A43" s="176"/>
      <c r="B43" s="176"/>
      <c r="C43" s="90"/>
      <c r="D43" s="90"/>
      <c r="E43" s="90"/>
      <c r="F43" s="90"/>
      <c r="G43" s="90"/>
      <c r="H43" s="90"/>
      <c r="I43" s="106"/>
      <c r="J43" s="176"/>
      <c r="K43" s="101"/>
      <c r="L43" s="90"/>
    </row>
    <row r="44" spans="1:12" ht="30.75" customHeight="1" x14ac:dyDescent="0.15">
      <c r="A44" s="176"/>
      <c r="B44" s="176"/>
      <c r="C44" s="90"/>
      <c r="D44" s="90"/>
      <c r="E44" s="90"/>
      <c r="F44" s="90"/>
      <c r="G44" s="90"/>
      <c r="H44" s="90"/>
      <c r="I44" s="106"/>
      <c r="J44" s="176"/>
      <c r="K44" s="101"/>
      <c r="L44" s="90"/>
    </row>
  </sheetData>
  <mergeCells count="38">
    <mergeCell ref="D16:D21"/>
    <mergeCell ref="E16:E21"/>
    <mergeCell ref="F16:F17"/>
    <mergeCell ref="F18:F19"/>
    <mergeCell ref="F20:F21"/>
    <mergeCell ref="J35:J38"/>
    <mergeCell ref="D22:D24"/>
    <mergeCell ref="E22:F22"/>
    <mergeCell ref="E23:F23"/>
    <mergeCell ref="E24:F24"/>
    <mergeCell ref="J22:J24"/>
    <mergeCell ref="D34:F34"/>
    <mergeCell ref="J31:J33"/>
    <mergeCell ref="D35:E38"/>
    <mergeCell ref="F29:H29"/>
    <mergeCell ref="F30:H30"/>
    <mergeCell ref="D4:D9"/>
    <mergeCell ref="D10:D15"/>
    <mergeCell ref="E10:E15"/>
    <mergeCell ref="F10:F11"/>
    <mergeCell ref="F12:F13"/>
    <mergeCell ref="F14:F15"/>
    <mergeCell ref="I2:I3"/>
    <mergeCell ref="A39:J39"/>
    <mergeCell ref="J2:J3"/>
    <mergeCell ref="D27:E28"/>
    <mergeCell ref="D29:E30"/>
    <mergeCell ref="F25:H25"/>
    <mergeCell ref="F31:H31"/>
    <mergeCell ref="D25:E26"/>
    <mergeCell ref="F26:H26"/>
    <mergeCell ref="F27:H27"/>
    <mergeCell ref="F28:H28"/>
    <mergeCell ref="D31:E31"/>
    <mergeCell ref="D32:E33"/>
    <mergeCell ref="A2:B2"/>
    <mergeCell ref="C2:C3"/>
    <mergeCell ref="D2:H3"/>
  </mergeCells>
  <phoneticPr fontId="6"/>
  <pageMargins left="0.70866141732283472" right="0.70866141732283472" top="0.74803149606299213" bottom="0.74803149606299213" header="0.31496062992125984" footer="0.31496062992125984"/>
  <pageSetup paperSize="9"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9"/>
  <sheetViews>
    <sheetView view="pageBreakPreview" zoomScale="50" zoomScaleNormal="75" zoomScaleSheetLayoutView="50" workbookViewId="0">
      <selection activeCell="C15" sqref="C15"/>
    </sheetView>
  </sheetViews>
  <sheetFormatPr defaultRowHeight="30.75" customHeight="1" x14ac:dyDescent="0.15"/>
  <cols>
    <col min="1" max="2" width="15.75" style="1" customWidth="1"/>
    <col min="3" max="3" width="71.875" bestFit="1" customWidth="1"/>
    <col min="4" max="4" width="45" bestFit="1" customWidth="1"/>
    <col min="5" max="5" width="32.75" bestFit="1" customWidth="1"/>
    <col min="6" max="6" width="42.125" customWidth="1"/>
    <col min="7" max="7" width="30.875" customWidth="1"/>
    <col min="8" max="8" width="16.25" style="9" customWidth="1"/>
    <col min="9" max="9" width="14.375" style="1" bestFit="1" customWidth="1"/>
    <col min="10" max="10" width="2.5" style="13" customWidth="1"/>
  </cols>
  <sheetData>
    <row r="1" spans="1:11" ht="39.75" customHeight="1" x14ac:dyDescent="0.15">
      <c r="A1" s="49" t="s">
        <v>153</v>
      </c>
      <c r="B1" s="54"/>
      <c r="C1" s="31"/>
      <c r="D1" s="31"/>
      <c r="E1" s="31"/>
      <c r="F1" s="31"/>
      <c r="G1" s="31"/>
      <c r="H1" s="53"/>
      <c r="I1" s="32"/>
    </row>
    <row r="2" spans="1:11" ht="39.75" customHeight="1" x14ac:dyDescent="0.15">
      <c r="A2" s="230" t="s">
        <v>2</v>
      </c>
      <c r="B2" s="230"/>
      <c r="C2" s="198" t="s">
        <v>3</v>
      </c>
      <c r="D2" s="198" t="s">
        <v>4</v>
      </c>
      <c r="E2" s="198"/>
      <c r="F2" s="198"/>
      <c r="G2" s="198"/>
      <c r="H2" s="231" t="s">
        <v>227</v>
      </c>
      <c r="I2" s="198" t="s">
        <v>8</v>
      </c>
    </row>
    <row r="3" spans="1:11" ht="39.75" customHeight="1" x14ac:dyDescent="0.15">
      <c r="A3" s="93" t="s">
        <v>0</v>
      </c>
      <c r="B3" s="93" t="s">
        <v>1</v>
      </c>
      <c r="C3" s="198"/>
      <c r="D3" s="198"/>
      <c r="E3" s="198"/>
      <c r="F3" s="198"/>
      <c r="G3" s="198"/>
      <c r="H3" s="232"/>
      <c r="I3" s="198"/>
    </row>
    <row r="4" spans="1:11" ht="59.25" customHeight="1" x14ac:dyDescent="0.15">
      <c r="A4" s="60" t="s">
        <v>895</v>
      </c>
      <c r="B4" s="60">
        <v>1121</v>
      </c>
      <c r="C4" s="50" t="s">
        <v>146</v>
      </c>
      <c r="D4" s="217" t="s">
        <v>262</v>
      </c>
      <c r="E4" s="209" t="s">
        <v>267</v>
      </c>
      <c r="F4" s="216"/>
      <c r="G4" s="216"/>
      <c r="H4" s="51">
        <v>823</v>
      </c>
      <c r="I4" s="91" t="s">
        <v>9</v>
      </c>
    </row>
    <row r="5" spans="1:11" ht="59.25" customHeight="1" x14ac:dyDescent="0.15">
      <c r="A5" s="60" t="s">
        <v>895</v>
      </c>
      <c r="B5" s="60">
        <v>2121</v>
      </c>
      <c r="C5" s="50" t="s">
        <v>91</v>
      </c>
      <c r="D5" s="217"/>
      <c r="E5" s="213"/>
      <c r="F5" s="223" t="s">
        <v>268</v>
      </c>
      <c r="G5" s="223"/>
      <c r="H5" s="51">
        <v>27</v>
      </c>
      <c r="I5" s="91" t="s">
        <v>10</v>
      </c>
      <c r="K5" s="9"/>
    </row>
    <row r="6" spans="1:11" ht="59.25" customHeight="1" x14ac:dyDescent="0.15">
      <c r="A6" s="60" t="s">
        <v>895</v>
      </c>
      <c r="B6" s="60">
        <v>1221</v>
      </c>
      <c r="C6" s="50" t="s">
        <v>896</v>
      </c>
      <c r="D6" s="217"/>
      <c r="E6" s="209" t="s">
        <v>275</v>
      </c>
      <c r="F6" s="216"/>
      <c r="G6" s="216"/>
      <c r="H6" s="51">
        <v>1644</v>
      </c>
      <c r="I6" s="91" t="s">
        <v>9</v>
      </c>
    </row>
    <row r="7" spans="1:11" ht="59.25" customHeight="1" x14ac:dyDescent="0.15">
      <c r="A7" s="60" t="s">
        <v>895</v>
      </c>
      <c r="B7" s="60">
        <v>2221</v>
      </c>
      <c r="C7" s="50" t="s">
        <v>897</v>
      </c>
      <c r="D7" s="217"/>
      <c r="E7" s="213"/>
      <c r="F7" s="216" t="s">
        <v>269</v>
      </c>
      <c r="G7" s="216"/>
      <c r="H7" s="51">
        <v>54</v>
      </c>
      <c r="I7" s="91" t="s">
        <v>10</v>
      </c>
      <c r="K7" s="9"/>
    </row>
    <row r="8" spans="1:11" ht="59.25" customHeight="1" x14ac:dyDescent="0.15">
      <c r="A8" s="60" t="s">
        <v>895</v>
      </c>
      <c r="B8" s="60">
        <v>1331</v>
      </c>
      <c r="C8" s="50" t="s">
        <v>898</v>
      </c>
      <c r="D8" s="217"/>
      <c r="E8" s="209" t="s">
        <v>276</v>
      </c>
      <c r="F8" s="216"/>
      <c r="G8" s="216"/>
      <c r="H8" s="51">
        <v>2609</v>
      </c>
      <c r="I8" s="91" t="s">
        <v>9</v>
      </c>
    </row>
    <row r="9" spans="1:11" ht="59.25" customHeight="1" x14ac:dyDescent="0.15">
      <c r="A9" s="60" t="s">
        <v>509</v>
      </c>
      <c r="B9" s="60">
        <v>2331</v>
      </c>
      <c r="C9" s="50" t="s">
        <v>899</v>
      </c>
      <c r="D9" s="217"/>
      <c r="E9" s="213"/>
      <c r="F9" s="216" t="s">
        <v>270</v>
      </c>
      <c r="G9" s="216"/>
      <c r="H9" s="51">
        <v>86</v>
      </c>
      <c r="I9" s="91" t="s">
        <v>10</v>
      </c>
      <c r="K9" s="9"/>
    </row>
  </sheetData>
  <mergeCells count="15">
    <mergeCell ref="I2:I3"/>
    <mergeCell ref="F4:G4"/>
    <mergeCell ref="F9:G9"/>
    <mergeCell ref="F8:G8"/>
    <mergeCell ref="H2:H3"/>
    <mergeCell ref="D4:D9"/>
    <mergeCell ref="E4:E5"/>
    <mergeCell ref="E6:E7"/>
    <mergeCell ref="E8:E9"/>
    <mergeCell ref="A2:B2"/>
    <mergeCell ref="C2:C3"/>
    <mergeCell ref="D2:G3"/>
    <mergeCell ref="F7:G7"/>
    <mergeCell ref="F6:G6"/>
    <mergeCell ref="F5:G5"/>
  </mergeCells>
  <phoneticPr fontId="4"/>
  <pageMargins left="0.70866141732283472" right="0.70866141732283472" top="0.74803149606299213" bottom="0.7480314960629921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M54"/>
  <sheetViews>
    <sheetView view="pageBreakPreview" zoomScale="80" zoomScaleNormal="80" zoomScaleSheetLayoutView="80" workbookViewId="0">
      <selection activeCell="A4" sqref="A4"/>
    </sheetView>
  </sheetViews>
  <sheetFormatPr defaultRowHeight="13.5" x14ac:dyDescent="0.15"/>
  <cols>
    <col min="1" max="1" width="8.5" customWidth="1"/>
    <col min="2" max="2" width="7.875" customWidth="1"/>
    <col min="3" max="3" width="38.625" customWidth="1"/>
    <col min="4" max="4" width="11" customWidth="1"/>
    <col min="6" max="6" width="15" customWidth="1"/>
    <col min="7" max="7" width="17.875" customWidth="1"/>
    <col min="8" max="8" width="17.375" customWidth="1"/>
    <col min="9" max="9" width="16.125" customWidth="1"/>
    <col min="10" max="10" width="11.875" customWidth="1"/>
    <col min="11" max="11" width="12" customWidth="1"/>
  </cols>
  <sheetData>
    <row r="1" spans="1:12" ht="30" customHeight="1" x14ac:dyDescent="0.15">
      <c r="A1" s="25" t="s">
        <v>82</v>
      </c>
      <c r="B1" s="26"/>
      <c r="C1" s="27"/>
      <c r="D1" s="27"/>
      <c r="E1" s="27"/>
      <c r="F1" s="27"/>
      <c r="G1" s="27"/>
      <c r="H1" s="27"/>
      <c r="I1" s="27"/>
      <c r="J1" s="28"/>
      <c r="K1" s="26"/>
    </row>
    <row r="2" spans="1:12" ht="25.5" customHeight="1" x14ac:dyDescent="0.15">
      <c r="A2" s="233" t="s">
        <v>2</v>
      </c>
      <c r="B2" s="233"/>
      <c r="C2" s="234" t="s">
        <v>3</v>
      </c>
      <c r="D2" s="233" t="s">
        <v>4</v>
      </c>
      <c r="E2" s="233"/>
      <c r="F2" s="233"/>
      <c r="G2" s="233"/>
      <c r="H2" s="233"/>
      <c r="I2" s="233"/>
      <c r="J2" s="256" t="s">
        <v>7</v>
      </c>
      <c r="K2" s="233" t="s">
        <v>8</v>
      </c>
    </row>
    <row r="3" spans="1:12" ht="25.5" customHeight="1" x14ac:dyDescent="0.15">
      <c r="A3" s="2" t="s">
        <v>0</v>
      </c>
      <c r="B3" s="2" t="s">
        <v>1</v>
      </c>
      <c r="C3" s="235"/>
      <c r="D3" s="233"/>
      <c r="E3" s="233"/>
      <c r="F3" s="233"/>
      <c r="G3" s="233"/>
      <c r="H3" s="233"/>
      <c r="I3" s="233"/>
      <c r="J3" s="256"/>
      <c r="K3" s="233"/>
    </row>
    <row r="4" spans="1:12" ht="27.75" customHeight="1" x14ac:dyDescent="0.15">
      <c r="A4" s="5" t="s">
        <v>71</v>
      </c>
      <c r="B4" s="5">
        <v>1111</v>
      </c>
      <c r="C4" s="3" t="s">
        <v>96</v>
      </c>
      <c r="D4" s="260" t="s">
        <v>83</v>
      </c>
      <c r="E4" s="261"/>
      <c r="F4" s="238" t="s">
        <v>30</v>
      </c>
      <c r="G4" s="239"/>
      <c r="H4" s="266" t="s">
        <v>69</v>
      </c>
      <c r="I4" s="237"/>
      <c r="J4" s="16">
        <v>1317</v>
      </c>
      <c r="K4" s="4" t="s">
        <v>9</v>
      </c>
    </row>
    <row r="5" spans="1:12" ht="27.75" customHeight="1" x14ac:dyDescent="0.15">
      <c r="A5" s="5" t="s">
        <v>71</v>
      </c>
      <c r="B5" s="5">
        <v>1112</v>
      </c>
      <c r="C5" s="3" t="s">
        <v>97</v>
      </c>
      <c r="D5" s="262"/>
      <c r="E5" s="263"/>
      <c r="F5" s="240"/>
      <c r="G5" s="241"/>
      <c r="H5" s="236" t="s">
        <v>77</v>
      </c>
      <c r="I5" s="237"/>
      <c r="J5" s="16">
        <v>43</v>
      </c>
      <c r="K5" s="4" t="s">
        <v>10</v>
      </c>
    </row>
    <row r="6" spans="1:12" ht="27.75" customHeight="1" x14ac:dyDescent="0.15">
      <c r="A6" s="5" t="s">
        <v>71</v>
      </c>
      <c r="B6" s="5">
        <v>1121</v>
      </c>
      <c r="C6" s="3" t="s">
        <v>98</v>
      </c>
      <c r="D6" s="262"/>
      <c r="E6" s="263"/>
      <c r="F6" s="238" t="s">
        <v>31</v>
      </c>
      <c r="G6" s="239"/>
      <c r="H6" s="266" t="s">
        <v>79</v>
      </c>
      <c r="I6" s="237"/>
      <c r="J6" s="16">
        <v>2701</v>
      </c>
      <c r="K6" s="4" t="s">
        <v>9</v>
      </c>
    </row>
    <row r="7" spans="1:12" ht="27.75" customHeight="1" x14ac:dyDescent="0.15">
      <c r="A7" s="5" t="s">
        <v>71</v>
      </c>
      <c r="B7" s="5">
        <v>1122</v>
      </c>
      <c r="C7" s="3" t="s">
        <v>99</v>
      </c>
      <c r="D7" s="262"/>
      <c r="E7" s="263"/>
      <c r="F7" s="240"/>
      <c r="G7" s="241"/>
      <c r="H7" s="236" t="s">
        <v>81</v>
      </c>
      <c r="I7" s="237"/>
      <c r="J7" s="16">
        <v>89</v>
      </c>
      <c r="K7" s="4" t="s">
        <v>10</v>
      </c>
    </row>
    <row r="8" spans="1:12" ht="27.75" customHeight="1" x14ac:dyDescent="0.15">
      <c r="A8" s="20" t="s">
        <v>71</v>
      </c>
      <c r="B8" s="20">
        <v>1113</v>
      </c>
      <c r="C8" s="21" t="s">
        <v>100</v>
      </c>
      <c r="D8" s="262"/>
      <c r="E8" s="263"/>
      <c r="F8" s="269" t="s">
        <v>25</v>
      </c>
      <c r="G8" s="259"/>
      <c r="H8" s="257" t="s">
        <v>72</v>
      </c>
      <c r="I8" s="259"/>
      <c r="J8" s="22">
        <v>0</v>
      </c>
      <c r="K8" s="267" t="s">
        <v>11</v>
      </c>
      <c r="L8" s="13"/>
    </row>
    <row r="9" spans="1:12" ht="27.75" customHeight="1" x14ac:dyDescent="0.15">
      <c r="A9" s="20" t="s">
        <v>71</v>
      </c>
      <c r="B9" s="20">
        <v>1123</v>
      </c>
      <c r="C9" s="21" t="s">
        <v>101</v>
      </c>
      <c r="D9" s="264"/>
      <c r="E9" s="265"/>
      <c r="F9" s="269" t="s">
        <v>27</v>
      </c>
      <c r="G9" s="259"/>
      <c r="H9" s="257" t="s">
        <v>72</v>
      </c>
      <c r="I9" s="259"/>
      <c r="J9" s="22">
        <v>0</v>
      </c>
      <c r="K9" s="268"/>
      <c r="L9" s="13"/>
    </row>
    <row r="10" spans="1:12" ht="27.75" customHeight="1" x14ac:dyDescent="0.15">
      <c r="A10" s="5" t="s">
        <v>71</v>
      </c>
      <c r="B10" s="5">
        <v>8110</v>
      </c>
      <c r="C10" s="3" t="s">
        <v>102</v>
      </c>
      <c r="D10" s="260" t="s">
        <v>28</v>
      </c>
      <c r="E10" s="270"/>
      <c r="F10" s="261"/>
      <c r="G10" s="273" t="s">
        <v>29</v>
      </c>
      <c r="H10" s="274"/>
      <c r="I10" s="275"/>
      <c r="J10" s="17"/>
      <c r="K10" s="4" t="s">
        <v>9</v>
      </c>
    </row>
    <row r="11" spans="1:12" ht="27.75" customHeight="1" x14ac:dyDescent="0.15">
      <c r="A11" s="5" t="s">
        <v>71</v>
      </c>
      <c r="B11" s="5">
        <v>8111</v>
      </c>
      <c r="C11" s="3" t="s">
        <v>103</v>
      </c>
      <c r="D11" s="262"/>
      <c r="E11" s="271"/>
      <c r="F11" s="263"/>
      <c r="G11" s="273" t="s">
        <v>29</v>
      </c>
      <c r="H11" s="274"/>
      <c r="I11" s="275"/>
      <c r="J11" s="17"/>
      <c r="K11" s="4" t="s">
        <v>10</v>
      </c>
    </row>
    <row r="12" spans="1:12" ht="27.75" customHeight="1" x14ac:dyDescent="0.15">
      <c r="A12" s="20" t="s">
        <v>71</v>
      </c>
      <c r="B12" s="20">
        <v>8112</v>
      </c>
      <c r="C12" s="21" t="s">
        <v>104</v>
      </c>
      <c r="D12" s="264"/>
      <c r="E12" s="272"/>
      <c r="F12" s="265"/>
      <c r="G12" s="257" t="s">
        <v>29</v>
      </c>
      <c r="H12" s="258"/>
      <c r="I12" s="259"/>
      <c r="J12" s="22" t="s">
        <v>73</v>
      </c>
      <c r="K12" s="20" t="s">
        <v>14</v>
      </c>
      <c r="L12" s="13"/>
    </row>
    <row r="13" spans="1:12" ht="27.75" customHeight="1" x14ac:dyDescent="0.15">
      <c r="A13" s="5" t="s">
        <v>71</v>
      </c>
      <c r="B13" s="5">
        <v>6109</v>
      </c>
      <c r="C13" s="3" t="s">
        <v>105</v>
      </c>
      <c r="D13" s="6" t="s">
        <v>59</v>
      </c>
      <c r="E13" s="10"/>
      <c r="F13" s="10"/>
      <c r="G13" s="10"/>
      <c r="H13" s="10"/>
      <c r="I13" s="7" t="s">
        <v>60</v>
      </c>
      <c r="J13" s="8">
        <v>240</v>
      </c>
      <c r="K13" s="281" t="s">
        <v>9</v>
      </c>
    </row>
    <row r="14" spans="1:12" ht="27.75" customHeight="1" x14ac:dyDescent="0.15">
      <c r="A14" s="5" t="s">
        <v>71</v>
      </c>
      <c r="B14" s="5">
        <v>6105</v>
      </c>
      <c r="C14" s="3" t="s">
        <v>106</v>
      </c>
      <c r="D14" s="242" t="s">
        <v>84</v>
      </c>
      <c r="E14" s="284"/>
      <c r="F14" s="285"/>
      <c r="G14" s="6" t="s">
        <v>32</v>
      </c>
      <c r="H14" s="10"/>
      <c r="I14" s="7" t="s">
        <v>61</v>
      </c>
      <c r="J14" s="8">
        <v>-376</v>
      </c>
      <c r="K14" s="282"/>
    </row>
    <row r="15" spans="1:12" ht="27.75" customHeight="1" x14ac:dyDescent="0.15">
      <c r="A15" s="5" t="s">
        <v>71</v>
      </c>
      <c r="B15" s="5">
        <v>6106</v>
      </c>
      <c r="C15" s="3" t="s">
        <v>107</v>
      </c>
      <c r="D15" s="286"/>
      <c r="E15" s="287"/>
      <c r="F15" s="288"/>
      <c r="G15" s="6" t="s">
        <v>44</v>
      </c>
      <c r="H15" s="10"/>
      <c r="I15" s="7" t="s">
        <v>62</v>
      </c>
      <c r="J15" s="8">
        <v>-752</v>
      </c>
      <c r="K15" s="282"/>
    </row>
    <row r="16" spans="1:12" ht="27.75" customHeight="1" x14ac:dyDescent="0.15">
      <c r="A16" s="5" t="s">
        <v>71</v>
      </c>
      <c r="B16" s="5">
        <v>5010</v>
      </c>
      <c r="C16" s="3" t="s">
        <v>108</v>
      </c>
      <c r="D16" s="6" t="s">
        <v>54</v>
      </c>
      <c r="E16" s="10"/>
      <c r="F16" s="10"/>
      <c r="G16" s="10"/>
      <c r="H16" s="10"/>
      <c r="I16" s="7" t="s">
        <v>58</v>
      </c>
      <c r="J16" s="8">
        <v>100</v>
      </c>
      <c r="K16" s="282"/>
    </row>
    <row r="17" spans="1:11" ht="27.75" customHeight="1" x14ac:dyDescent="0.15">
      <c r="A17" s="5" t="s">
        <v>71</v>
      </c>
      <c r="B17" s="5">
        <v>5002</v>
      </c>
      <c r="C17" s="3" t="s">
        <v>109</v>
      </c>
      <c r="D17" s="6" t="s">
        <v>55</v>
      </c>
      <c r="E17" s="10"/>
      <c r="F17" s="10"/>
      <c r="G17" s="10"/>
      <c r="H17" s="10"/>
      <c r="I17" s="7" t="s">
        <v>63</v>
      </c>
      <c r="J17" s="8">
        <v>225</v>
      </c>
      <c r="K17" s="282"/>
    </row>
    <row r="18" spans="1:11" ht="27.75" customHeight="1" x14ac:dyDescent="0.15">
      <c r="A18" s="5" t="s">
        <v>71</v>
      </c>
      <c r="B18" s="5">
        <v>5003</v>
      </c>
      <c r="C18" s="3" t="s">
        <v>110</v>
      </c>
      <c r="D18" s="6" t="s">
        <v>56</v>
      </c>
      <c r="E18" s="10"/>
      <c r="F18" s="10"/>
      <c r="G18" s="10"/>
      <c r="H18" s="10"/>
      <c r="I18" s="7" t="s">
        <v>64</v>
      </c>
      <c r="J18" s="8">
        <v>150</v>
      </c>
      <c r="K18" s="282"/>
    </row>
    <row r="19" spans="1:11" ht="27.75" customHeight="1" x14ac:dyDescent="0.15">
      <c r="A19" s="5" t="s">
        <v>71</v>
      </c>
      <c r="B19" s="5">
        <v>5004</v>
      </c>
      <c r="C19" s="3" t="s">
        <v>111</v>
      </c>
      <c r="D19" s="6" t="s">
        <v>33</v>
      </c>
      <c r="E19" s="10"/>
      <c r="F19" s="10"/>
      <c r="G19" s="10"/>
      <c r="H19" s="10"/>
      <c r="I19" s="7" t="s">
        <v>64</v>
      </c>
      <c r="J19" s="8">
        <v>150</v>
      </c>
      <c r="K19" s="282"/>
    </row>
    <row r="20" spans="1:11" ht="27.75" customHeight="1" x14ac:dyDescent="0.15">
      <c r="A20" s="5" t="s">
        <v>71</v>
      </c>
      <c r="B20" s="5">
        <v>5006</v>
      </c>
      <c r="C20" s="3" t="s">
        <v>112</v>
      </c>
      <c r="D20" s="250" t="s">
        <v>34</v>
      </c>
      <c r="E20" s="242" t="s">
        <v>35</v>
      </c>
      <c r="F20" s="243"/>
      <c r="G20" s="248" t="s">
        <v>37</v>
      </c>
      <c r="H20" s="249"/>
      <c r="I20" s="11" t="s">
        <v>51</v>
      </c>
      <c r="J20" s="8">
        <v>480</v>
      </c>
      <c r="K20" s="282"/>
    </row>
    <row r="21" spans="1:11" ht="27.75" customHeight="1" x14ac:dyDescent="0.15">
      <c r="A21" s="5" t="s">
        <v>71</v>
      </c>
      <c r="B21" s="5">
        <v>5007</v>
      </c>
      <c r="C21" s="3" t="s">
        <v>113</v>
      </c>
      <c r="D21" s="289"/>
      <c r="E21" s="244"/>
      <c r="F21" s="245"/>
      <c r="G21" s="248" t="s">
        <v>38</v>
      </c>
      <c r="H21" s="249"/>
      <c r="I21" s="11" t="s">
        <v>51</v>
      </c>
      <c r="J21" s="8">
        <v>480</v>
      </c>
      <c r="K21" s="282"/>
    </row>
    <row r="22" spans="1:11" ht="27.75" customHeight="1" x14ac:dyDescent="0.15">
      <c r="A22" s="5" t="s">
        <v>71</v>
      </c>
      <c r="B22" s="5">
        <v>5008</v>
      </c>
      <c r="C22" s="3" t="s">
        <v>114</v>
      </c>
      <c r="D22" s="289"/>
      <c r="E22" s="246"/>
      <c r="F22" s="247"/>
      <c r="G22" s="248" t="s">
        <v>39</v>
      </c>
      <c r="H22" s="249"/>
      <c r="I22" s="11" t="s">
        <v>51</v>
      </c>
      <c r="J22" s="8">
        <v>480</v>
      </c>
      <c r="K22" s="282"/>
    </row>
    <row r="23" spans="1:11" ht="27.75" customHeight="1" x14ac:dyDescent="0.15">
      <c r="A23" s="5" t="s">
        <v>71</v>
      </c>
      <c r="B23" s="5">
        <v>5009</v>
      </c>
      <c r="C23" s="3" t="s">
        <v>115</v>
      </c>
      <c r="D23" s="251"/>
      <c r="E23" s="252" t="s">
        <v>36</v>
      </c>
      <c r="F23" s="253"/>
      <c r="G23" s="254" t="s">
        <v>52</v>
      </c>
      <c r="H23" s="255"/>
      <c r="I23" s="11" t="s">
        <v>53</v>
      </c>
      <c r="J23" s="8">
        <v>700</v>
      </c>
      <c r="K23" s="282"/>
    </row>
    <row r="24" spans="1:11" ht="27.75" customHeight="1" x14ac:dyDescent="0.15">
      <c r="A24" s="5" t="s">
        <v>71</v>
      </c>
      <c r="B24" s="5">
        <v>5005</v>
      </c>
      <c r="C24" s="3" t="s">
        <v>116</v>
      </c>
      <c r="D24" s="6" t="s">
        <v>139</v>
      </c>
      <c r="E24" s="10"/>
      <c r="F24" s="10"/>
      <c r="G24" s="10"/>
      <c r="H24" s="10"/>
      <c r="I24" s="11" t="s">
        <v>57</v>
      </c>
      <c r="J24" s="8">
        <v>120</v>
      </c>
      <c r="K24" s="282"/>
    </row>
    <row r="25" spans="1:11" ht="27.75" customHeight="1" x14ac:dyDescent="0.15">
      <c r="A25" s="5" t="s">
        <v>71</v>
      </c>
      <c r="B25" s="5">
        <v>6107</v>
      </c>
      <c r="C25" s="3" t="s">
        <v>117</v>
      </c>
      <c r="D25" s="242" t="s">
        <v>40</v>
      </c>
      <c r="E25" s="243"/>
      <c r="F25" s="250" t="s">
        <v>42</v>
      </c>
      <c r="G25" s="3" t="s">
        <v>32</v>
      </c>
      <c r="H25" s="12"/>
      <c r="I25" s="11" t="s">
        <v>45</v>
      </c>
      <c r="J25" s="8">
        <v>72</v>
      </c>
      <c r="K25" s="282"/>
    </row>
    <row r="26" spans="1:11" ht="27.75" customHeight="1" x14ac:dyDescent="0.15">
      <c r="A26" s="5" t="s">
        <v>71</v>
      </c>
      <c r="B26" s="5">
        <v>6108</v>
      </c>
      <c r="C26" s="3" t="s">
        <v>118</v>
      </c>
      <c r="D26" s="244"/>
      <c r="E26" s="245"/>
      <c r="F26" s="251"/>
      <c r="G26" s="3" t="s">
        <v>44</v>
      </c>
      <c r="H26" s="12"/>
      <c r="I26" s="11" t="s">
        <v>46</v>
      </c>
      <c r="J26" s="8">
        <v>144</v>
      </c>
      <c r="K26" s="282"/>
    </row>
    <row r="27" spans="1:11" ht="27.75" customHeight="1" x14ac:dyDescent="0.15">
      <c r="A27" s="5" t="s">
        <v>71</v>
      </c>
      <c r="B27" s="5">
        <v>6101</v>
      </c>
      <c r="C27" s="3" t="s">
        <v>119</v>
      </c>
      <c r="D27" s="244"/>
      <c r="E27" s="245"/>
      <c r="F27" s="250" t="s">
        <v>41</v>
      </c>
      <c r="G27" s="3" t="s">
        <v>32</v>
      </c>
      <c r="H27" s="12"/>
      <c r="I27" s="11" t="s">
        <v>47</v>
      </c>
      <c r="J27" s="8">
        <v>48</v>
      </c>
      <c r="K27" s="282"/>
    </row>
    <row r="28" spans="1:11" ht="27.75" customHeight="1" x14ac:dyDescent="0.15">
      <c r="A28" s="5" t="s">
        <v>71</v>
      </c>
      <c r="B28" s="5">
        <v>6102</v>
      </c>
      <c r="C28" s="3" t="s">
        <v>120</v>
      </c>
      <c r="D28" s="244"/>
      <c r="E28" s="245"/>
      <c r="F28" s="251"/>
      <c r="G28" s="3" t="s">
        <v>44</v>
      </c>
      <c r="H28" s="12"/>
      <c r="I28" s="11" t="s">
        <v>48</v>
      </c>
      <c r="J28" s="8">
        <v>96</v>
      </c>
      <c r="K28" s="282"/>
    </row>
    <row r="29" spans="1:11" ht="27.75" customHeight="1" x14ac:dyDescent="0.15">
      <c r="A29" s="5" t="s">
        <v>71</v>
      </c>
      <c r="B29" s="5">
        <v>6103</v>
      </c>
      <c r="C29" s="3" t="s">
        <v>121</v>
      </c>
      <c r="D29" s="244"/>
      <c r="E29" s="245"/>
      <c r="F29" s="250" t="s">
        <v>43</v>
      </c>
      <c r="G29" s="3" t="s">
        <v>32</v>
      </c>
      <c r="H29" s="12"/>
      <c r="I29" s="11" t="s">
        <v>49</v>
      </c>
      <c r="J29" s="8">
        <v>24</v>
      </c>
      <c r="K29" s="282"/>
    </row>
    <row r="30" spans="1:11" ht="27.75" customHeight="1" x14ac:dyDescent="0.15">
      <c r="A30" s="5" t="s">
        <v>71</v>
      </c>
      <c r="B30" s="5">
        <v>6104</v>
      </c>
      <c r="C30" s="3" t="s">
        <v>122</v>
      </c>
      <c r="D30" s="246"/>
      <c r="E30" s="247"/>
      <c r="F30" s="251"/>
      <c r="G30" s="3" t="s">
        <v>44</v>
      </c>
      <c r="H30" s="12"/>
      <c r="I30" s="11" t="s">
        <v>47</v>
      </c>
      <c r="J30" s="8">
        <v>48</v>
      </c>
      <c r="K30" s="282"/>
    </row>
    <row r="31" spans="1:11" ht="27.75" customHeight="1" x14ac:dyDescent="0.15">
      <c r="A31" s="5" t="s">
        <v>71</v>
      </c>
      <c r="B31" s="5">
        <v>6110</v>
      </c>
      <c r="C31" s="3" t="s">
        <v>123</v>
      </c>
      <c r="D31" s="242" t="s">
        <v>50</v>
      </c>
      <c r="E31" s="243"/>
      <c r="F31" s="3" t="s">
        <v>65</v>
      </c>
      <c r="G31" s="3"/>
      <c r="H31" s="3"/>
      <c r="I31" s="3"/>
      <c r="J31" s="8"/>
      <c r="K31" s="282"/>
    </row>
    <row r="32" spans="1:11" ht="27.75" customHeight="1" x14ac:dyDescent="0.15">
      <c r="A32" s="5" t="s">
        <v>71</v>
      </c>
      <c r="B32" s="5">
        <v>6111</v>
      </c>
      <c r="C32" s="3" t="s">
        <v>124</v>
      </c>
      <c r="D32" s="244"/>
      <c r="E32" s="245"/>
      <c r="F32" s="3" t="s">
        <v>66</v>
      </c>
      <c r="G32" s="3"/>
      <c r="H32" s="3"/>
      <c r="I32" s="3"/>
      <c r="J32" s="8"/>
      <c r="K32" s="282"/>
    </row>
    <row r="33" spans="1:12" ht="27.75" customHeight="1" x14ac:dyDescent="0.15">
      <c r="A33" s="5" t="s">
        <v>71</v>
      </c>
      <c r="B33" s="5">
        <v>6113</v>
      </c>
      <c r="C33" s="3" t="s">
        <v>125</v>
      </c>
      <c r="D33" s="244"/>
      <c r="E33" s="245"/>
      <c r="F33" s="3" t="s">
        <v>67</v>
      </c>
      <c r="G33" s="3"/>
      <c r="H33" s="3"/>
      <c r="I33" s="3"/>
      <c r="J33" s="8"/>
      <c r="K33" s="282"/>
    </row>
    <row r="34" spans="1:12" ht="27.75" customHeight="1" x14ac:dyDescent="0.15">
      <c r="A34" s="5" t="s">
        <v>71</v>
      </c>
      <c r="B34" s="5">
        <v>6115</v>
      </c>
      <c r="C34" s="3" t="s">
        <v>126</v>
      </c>
      <c r="D34" s="246"/>
      <c r="E34" s="247"/>
      <c r="F34" s="3" t="s">
        <v>68</v>
      </c>
      <c r="G34" s="3"/>
      <c r="H34" s="3"/>
      <c r="I34" s="3"/>
      <c r="J34" s="8"/>
      <c r="K34" s="283"/>
    </row>
    <row r="36" spans="1:12" ht="21" customHeight="1" x14ac:dyDescent="0.15">
      <c r="A36" s="15" t="s">
        <v>75</v>
      </c>
    </row>
    <row r="37" spans="1:12" x14ac:dyDescent="0.15">
      <c r="A37" s="233" t="s">
        <v>2</v>
      </c>
      <c r="B37" s="233"/>
      <c r="C37" s="234" t="s">
        <v>3</v>
      </c>
      <c r="D37" s="233" t="s">
        <v>4</v>
      </c>
      <c r="E37" s="233"/>
      <c r="F37" s="233"/>
      <c r="G37" s="233"/>
      <c r="H37" s="233"/>
      <c r="I37" s="233"/>
      <c r="J37" s="256" t="s">
        <v>7</v>
      </c>
      <c r="K37" s="233" t="s">
        <v>8</v>
      </c>
    </row>
    <row r="38" spans="1:12" x14ac:dyDescent="0.15">
      <c r="A38" s="2" t="s">
        <v>0</v>
      </c>
      <c r="B38" s="2" t="s">
        <v>1</v>
      </c>
      <c r="C38" s="235"/>
      <c r="D38" s="233"/>
      <c r="E38" s="233"/>
      <c r="F38" s="233"/>
      <c r="G38" s="233"/>
      <c r="H38" s="233"/>
      <c r="I38" s="233"/>
      <c r="J38" s="256"/>
      <c r="K38" s="233"/>
    </row>
    <row r="39" spans="1:12" ht="27" customHeight="1" x14ac:dyDescent="0.15">
      <c r="A39" s="5" t="s">
        <v>71</v>
      </c>
      <c r="B39" s="24">
        <v>8001</v>
      </c>
      <c r="C39" s="3" t="s">
        <v>127</v>
      </c>
      <c r="D39" s="242" t="s">
        <v>83</v>
      </c>
      <c r="E39" s="243"/>
      <c r="F39" s="238" t="s">
        <v>24</v>
      </c>
      <c r="G39" s="239"/>
      <c r="H39" s="18" t="s">
        <v>76</v>
      </c>
      <c r="I39" s="278" t="s">
        <v>22</v>
      </c>
      <c r="J39" s="17">
        <v>922</v>
      </c>
      <c r="K39" s="4" t="s">
        <v>9</v>
      </c>
    </row>
    <row r="40" spans="1:12" ht="27" customHeight="1" x14ac:dyDescent="0.15">
      <c r="A40" s="5" t="s">
        <v>71</v>
      </c>
      <c r="B40" s="24">
        <v>8002</v>
      </c>
      <c r="C40" s="3" t="s">
        <v>128</v>
      </c>
      <c r="D40" s="244"/>
      <c r="E40" s="245"/>
      <c r="F40" s="240"/>
      <c r="G40" s="241"/>
      <c r="H40" s="19" t="s">
        <v>78</v>
      </c>
      <c r="I40" s="279"/>
      <c r="J40" s="17">
        <v>30</v>
      </c>
      <c r="K40" s="4" t="s">
        <v>10</v>
      </c>
    </row>
    <row r="41" spans="1:12" ht="27" customHeight="1" x14ac:dyDescent="0.15">
      <c r="A41" s="5" t="s">
        <v>71</v>
      </c>
      <c r="B41" s="24">
        <v>8011</v>
      </c>
      <c r="C41" s="3" t="s">
        <v>129</v>
      </c>
      <c r="D41" s="244"/>
      <c r="E41" s="245"/>
      <c r="F41" s="238" t="s">
        <v>26</v>
      </c>
      <c r="G41" s="239"/>
      <c r="H41" s="19" t="s">
        <v>80</v>
      </c>
      <c r="I41" s="279"/>
      <c r="J41" s="17">
        <v>1891</v>
      </c>
      <c r="K41" s="4" t="s">
        <v>9</v>
      </c>
    </row>
    <row r="42" spans="1:12" ht="27" customHeight="1" x14ac:dyDescent="0.15">
      <c r="A42" s="5" t="s">
        <v>71</v>
      </c>
      <c r="B42" s="24">
        <v>8012</v>
      </c>
      <c r="C42" s="3" t="s">
        <v>130</v>
      </c>
      <c r="D42" s="244"/>
      <c r="E42" s="245"/>
      <c r="F42" s="240"/>
      <c r="G42" s="241"/>
      <c r="H42" s="19" t="s">
        <v>81</v>
      </c>
      <c r="I42" s="279"/>
      <c r="J42" s="17">
        <v>62</v>
      </c>
      <c r="K42" s="4" t="s">
        <v>10</v>
      </c>
    </row>
    <row r="43" spans="1:12" ht="33.75" customHeight="1" x14ac:dyDescent="0.15">
      <c r="A43" s="20" t="s">
        <v>71</v>
      </c>
      <c r="B43" s="20">
        <v>8003</v>
      </c>
      <c r="C43" s="21" t="s">
        <v>131</v>
      </c>
      <c r="D43" s="244"/>
      <c r="E43" s="245"/>
      <c r="F43" s="276" t="s">
        <v>25</v>
      </c>
      <c r="G43" s="277"/>
      <c r="H43" s="23" t="s">
        <v>74</v>
      </c>
      <c r="I43" s="279"/>
      <c r="J43" s="22">
        <v>0</v>
      </c>
      <c r="K43" s="267" t="s">
        <v>11</v>
      </c>
      <c r="L43" s="13"/>
    </row>
    <row r="44" spans="1:12" ht="33.75" customHeight="1" x14ac:dyDescent="0.15">
      <c r="A44" s="20" t="s">
        <v>71</v>
      </c>
      <c r="B44" s="20">
        <v>8013</v>
      </c>
      <c r="C44" s="21" t="s">
        <v>132</v>
      </c>
      <c r="D44" s="246"/>
      <c r="E44" s="247"/>
      <c r="F44" s="276" t="s">
        <v>27</v>
      </c>
      <c r="G44" s="277"/>
      <c r="H44" s="23" t="s">
        <v>74</v>
      </c>
      <c r="I44" s="280"/>
      <c r="J44" s="22">
        <v>0</v>
      </c>
      <c r="K44" s="268"/>
      <c r="L44" s="13"/>
    </row>
    <row r="45" spans="1:12" x14ac:dyDescent="0.15">
      <c r="J45" s="9"/>
    </row>
    <row r="46" spans="1:12" ht="21" customHeight="1" x14ac:dyDescent="0.15">
      <c r="A46" s="14" t="s">
        <v>21</v>
      </c>
      <c r="J46" s="9"/>
    </row>
    <row r="47" spans="1:12" x14ac:dyDescent="0.15">
      <c r="A47" s="233" t="s">
        <v>2</v>
      </c>
      <c r="B47" s="233"/>
      <c r="C47" s="234" t="s">
        <v>3</v>
      </c>
      <c r="D47" s="233" t="s">
        <v>4</v>
      </c>
      <c r="E47" s="233"/>
      <c r="F47" s="233"/>
      <c r="G47" s="233"/>
      <c r="H47" s="233"/>
      <c r="I47" s="233"/>
      <c r="J47" s="256" t="s">
        <v>7</v>
      </c>
      <c r="K47" s="233" t="s">
        <v>8</v>
      </c>
    </row>
    <row r="48" spans="1:12" x14ac:dyDescent="0.15">
      <c r="A48" s="2" t="s">
        <v>0</v>
      </c>
      <c r="B48" s="2" t="s">
        <v>1</v>
      </c>
      <c r="C48" s="235"/>
      <c r="D48" s="233"/>
      <c r="E48" s="233"/>
      <c r="F48" s="233"/>
      <c r="G48" s="233"/>
      <c r="H48" s="233"/>
      <c r="I48" s="233"/>
      <c r="J48" s="256"/>
      <c r="K48" s="233"/>
    </row>
    <row r="49" spans="1:13" ht="27" customHeight="1" x14ac:dyDescent="0.15">
      <c r="A49" s="5" t="s">
        <v>71</v>
      </c>
      <c r="B49" s="24">
        <v>9001</v>
      </c>
      <c r="C49" s="3" t="s">
        <v>133</v>
      </c>
      <c r="D49" s="242" t="s">
        <v>83</v>
      </c>
      <c r="E49" s="243"/>
      <c r="F49" s="238" t="s">
        <v>24</v>
      </c>
      <c r="G49" s="239"/>
      <c r="H49" s="18" t="s">
        <v>76</v>
      </c>
      <c r="I49" s="278" t="s">
        <v>23</v>
      </c>
      <c r="J49" s="17">
        <v>922</v>
      </c>
      <c r="K49" s="4" t="s">
        <v>9</v>
      </c>
      <c r="M49" s="9"/>
    </row>
    <row r="50" spans="1:13" ht="27" customHeight="1" x14ac:dyDescent="0.15">
      <c r="A50" s="5" t="s">
        <v>71</v>
      </c>
      <c r="B50" s="24">
        <v>9002</v>
      </c>
      <c r="C50" s="3" t="s">
        <v>134</v>
      </c>
      <c r="D50" s="244"/>
      <c r="E50" s="245"/>
      <c r="F50" s="240"/>
      <c r="G50" s="241"/>
      <c r="H50" s="19" t="s">
        <v>78</v>
      </c>
      <c r="I50" s="279"/>
      <c r="J50" s="17">
        <v>30</v>
      </c>
      <c r="K50" s="4" t="s">
        <v>10</v>
      </c>
      <c r="M50" s="9"/>
    </row>
    <row r="51" spans="1:13" ht="27" customHeight="1" x14ac:dyDescent="0.15">
      <c r="A51" s="5" t="s">
        <v>71</v>
      </c>
      <c r="B51" s="24">
        <v>9011</v>
      </c>
      <c r="C51" s="3" t="s">
        <v>135</v>
      </c>
      <c r="D51" s="244"/>
      <c r="E51" s="245"/>
      <c r="F51" s="238" t="s">
        <v>26</v>
      </c>
      <c r="G51" s="239"/>
      <c r="H51" s="19" t="s">
        <v>80</v>
      </c>
      <c r="I51" s="279"/>
      <c r="J51" s="17">
        <v>1891</v>
      </c>
      <c r="K51" s="4" t="s">
        <v>9</v>
      </c>
      <c r="M51" s="9"/>
    </row>
    <row r="52" spans="1:13" ht="27" customHeight="1" x14ac:dyDescent="0.15">
      <c r="A52" s="5" t="s">
        <v>71</v>
      </c>
      <c r="B52" s="24">
        <v>9012</v>
      </c>
      <c r="C52" s="3" t="s">
        <v>136</v>
      </c>
      <c r="D52" s="244"/>
      <c r="E52" s="245"/>
      <c r="F52" s="240"/>
      <c r="G52" s="241"/>
      <c r="H52" s="19" t="s">
        <v>81</v>
      </c>
      <c r="I52" s="279"/>
      <c r="J52" s="17">
        <v>62</v>
      </c>
      <c r="K52" s="4" t="s">
        <v>10</v>
      </c>
      <c r="M52" s="9"/>
    </row>
    <row r="53" spans="1:13" ht="30" customHeight="1" x14ac:dyDescent="0.15">
      <c r="A53" s="20" t="s">
        <v>71</v>
      </c>
      <c r="B53" s="20">
        <v>9003</v>
      </c>
      <c r="C53" s="21" t="s">
        <v>137</v>
      </c>
      <c r="D53" s="244"/>
      <c r="E53" s="245"/>
      <c r="F53" s="276" t="s">
        <v>25</v>
      </c>
      <c r="G53" s="277"/>
      <c r="H53" s="23" t="s">
        <v>74</v>
      </c>
      <c r="I53" s="279"/>
      <c r="J53" s="22">
        <v>0</v>
      </c>
      <c r="K53" s="267" t="s">
        <v>11</v>
      </c>
      <c r="L53" s="13"/>
    </row>
    <row r="54" spans="1:13" ht="30" customHeight="1" x14ac:dyDescent="0.15">
      <c r="A54" s="20" t="s">
        <v>71</v>
      </c>
      <c r="B54" s="20">
        <v>9013</v>
      </c>
      <c r="C54" s="21" t="s">
        <v>138</v>
      </c>
      <c r="D54" s="246"/>
      <c r="E54" s="247"/>
      <c r="F54" s="276" t="s">
        <v>27</v>
      </c>
      <c r="G54" s="277"/>
      <c r="H54" s="23" t="s">
        <v>74</v>
      </c>
      <c r="I54" s="280"/>
      <c r="J54" s="22">
        <v>0</v>
      </c>
      <c r="K54" s="268"/>
      <c r="L54" s="13"/>
    </row>
  </sheetData>
  <mergeCells count="59">
    <mergeCell ref="K53:K54"/>
    <mergeCell ref="F54:G54"/>
    <mergeCell ref="A47:B47"/>
    <mergeCell ref="C47:C48"/>
    <mergeCell ref="D47:I48"/>
    <mergeCell ref="J47:J48"/>
    <mergeCell ref="K47:K48"/>
    <mergeCell ref="D49:E54"/>
    <mergeCell ref="F49:G50"/>
    <mergeCell ref="I49:I54"/>
    <mergeCell ref="F51:G52"/>
    <mergeCell ref="F53:G53"/>
    <mergeCell ref="K43:K44"/>
    <mergeCell ref="F44:G44"/>
    <mergeCell ref="D31:E34"/>
    <mergeCell ref="A37:B37"/>
    <mergeCell ref="C37:C38"/>
    <mergeCell ref="D37:I38"/>
    <mergeCell ref="J37:J38"/>
    <mergeCell ref="K37:K38"/>
    <mergeCell ref="I39:I44"/>
    <mergeCell ref="D39:E44"/>
    <mergeCell ref="F39:G40"/>
    <mergeCell ref="F41:G42"/>
    <mergeCell ref="F43:G43"/>
    <mergeCell ref="K13:K34"/>
    <mergeCell ref="D14:F15"/>
    <mergeCell ref="D20:D23"/>
    <mergeCell ref="J2:J3"/>
    <mergeCell ref="K2:K3"/>
    <mergeCell ref="G12:I12"/>
    <mergeCell ref="D4:E9"/>
    <mergeCell ref="F4:G5"/>
    <mergeCell ref="H4:I4"/>
    <mergeCell ref="K8:K9"/>
    <mergeCell ref="F9:G9"/>
    <mergeCell ref="H9:I9"/>
    <mergeCell ref="D10:F12"/>
    <mergeCell ref="G10:I10"/>
    <mergeCell ref="G11:I11"/>
    <mergeCell ref="H6:I6"/>
    <mergeCell ref="H7:I7"/>
    <mergeCell ref="F8:G8"/>
    <mergeCell ref="H8:I8"/>
    <mergeCell ref="E20:F22"/>
    <mergeCell ref="G20:H20"/>
    <mergeCell ref="D25:E30"/>
    <mergeCell ref="F25:F26"/>
    <mergeCell ref="F27:F28"/>
    <mergeCell ref="F29:F30"/>
    <mergeCell ref="G21:H21"/>
    <mergeCell ref="G22:H22"/>
    <mergeCell ref="E23:F23"/>
    <mergeCell ref="G23:H23"/>
    <mergeCell ref="A2:B2"/>
    <mergeCell ref="C2:C3"/>
    <mergeCell ref="D2:I3"/>
    <mergeCell ref="H5:I5"/>
    <mergeCell ref="F6:G7"/>
  </mergeCells>
  <phoneticPr fontId="2"/>
  <pageMargins left="0.70866141732283472" right="0.64"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47"/>
  <sheetViews>
    <sheetView view="pageBreakPreview" topLeftCell="A88" zoomScale="50" zoomScaleNormal="50" zoomScaleSheetLayoutView="50" zoomScalePageLayoutView="40" workbookViewId="0">
      <selection activeCell="G104" sqref="G104"/>
    </sheetView>
  </sheetViews>
  <sheetFormatPr defaultRowHeight="18.75" x14ac:dyDescent="0.15"/>
  <cols>
    <col min="1" max="2" width="17.75" style="32" customWidth="1"/>
    <col min="3" max="3" width="91.25" style="44" bestFit="1" customWidth="1"/>
    <col min="4" max="4" width="40.875" style="48" customWidth="1"/>
    <col min="5" max="5" width="36.75" style="48" customWidth="1"/>
    <col min="6" max="7" width="56.75" style="44" customWidth="1"/>
    <col min="8" max="8" width="56.75" style="87" customWidth="1"/>
    <col min="9" max="9" width="17.75" style="46" customWidth="1"/>
    <col min="10" max="10" width="17.75" style="45" customWidth="1"/>
    <col min="11" max="11" width="2.5" style="101" customWidth="1"/>
    <col min="12" max="16384" width="9" style="90"/>
  </cols>
  <sheetData>
    <row r="1" spans="1:12" ht="27" customHeight="1" x14ac:dyDescent="0.15">
      <c r="A1" s="294" t="s">
        <v>152</v>
      </c>
      <c r="B1" s="294"/>
      <c r="C1" s="294"/>
      <c r="D1" s="294"/>
      <c r="E1" s="294"/>
      <c r="F1" s="294"/>
      <c r="G1" s="39"/>
      <c r="H1" s="85"/>
    </row>
    <row r="2" spans="1:12" ht="30" customHeight="1" x14ac:dyDescent="0.15">
      <c r="A2" s="205" t="s">
        <v>2</v>
      </c>
      <c r="B2" s="206"/>
      <c r="C2" s="295" t="s">
        <v>3</v>
      </c>
      <c r="D2" s="297" t="s">
        <v>4</v>
      </c>
      <c r="E2" s="298"/>
      <c r="F2" s="298"/>
      <c r="G2" s="298"/>
      <c r="H2" s="299"/>
      <c r="I2" s="307" t="s">
        <v>485</v>
      </c>
      <c r="J2" s="303" t="s">
        <v>8</v>
      </c>
    </row>
    <row r="3" spans="1:12" ht="30" customHeight="1" x14ac:dyDescent="0.15">
      <c r="A3" s="187" t="s">
        <v>0</v>
      </c>
      <c r="B3" s="187" t="s">
        <v>1</v>
      </c>
      <c r="C3" s="296"/>
      <c r="D3" s="300"/>
      <c r="E3" s="301"/>
      <c r="F3" s="301"/>
      <c r="G3" s="301"/>
      <c r="H3" s="302"/>
      <c r="I3" s="308"/>
      <c r="J3" s="303"/>
    </row>
    <row r="4" spans="1:12" ht="19.5" customHeight="1" x14ac:dyDescent="0.15">
      <c r="A4" s="304" t="s">
        <v>171</v>
      </c>
      <c r="B4" s="305"/>
      <c r="C4" s="305"/>
      <c r="D4" s="305"/>
      <c r="E4" s="305"/>
      <c r="F4" s="305"/>
      <c r="G4" s="305"/>
      <c r="H4" s="305"/>
      <c r="I4" s="305"/>
      <c r="J4" s="306"/>
    </row>
    <row r="5" spans="1:12" ht="25.5" customHeight="1" x14ac:dyDescent="0.15">
      <c r="A5" s="179" t="s">
        <v>509</v>
      </c>
      <c r="B5" s="179">
        <v>1001</v>
      </c>
      <c r="C5" s="102" t="s">
        <v>604</v>
      </c>
      <c r="D5" s="290" t="s">
        <v>262</v>
      </c>
      <c r="E5" s="290" t="s">
        <v>296</v>
      </c>
      <c r="F5" s="189"/>
      <c r="G5" s="190"/>
      <c r="H5" s="103"/>
      <c r="I5" s="121">
        <v>1176</v>
      </c>
      <c r="J5" s="291" t="s">
        <v>9</v>
      </c>
    </row>
    <row r="6" spans="1:12" ht="25.5" customHeight="1" x14ac:dyDescent="0.15">
      <c r="A6" s="179" t="s">
        <v>509</v>
      </c>
      <c r="B6" s="179">
        <v>1002</v>
      </c>
      <c r="C6" s="102" t="s">
        <v>605</v>
      </c>
      <c r="D6" s="290"/>
      <c r="E6" s="290"/>
      <c r="F6" s="105" t="s">
        <v>596</v>
      </c>
      <c r="G6" s="144"/>
      <c r="H6" s="103" t="s">
        <v>606</v>
      </c>
      <c r="I6" s="121">
        <f>ROUND($I$5*245/1000,0)</f>
        <v>288</v>
      </c>
      <c r="J6" s="292"/>
      <c r="L6" s="106"/>
    </row>
    <row r="7" spans="1:12" ht="25.5" customHeight="1" x14ac:dyDescent="0.15">
      <c r="A7" s="179" t="s">
        <v>509</v>
      </c>
      <c r="B7" s="179">
        <v>1003</v>
      </c>
      <c r="C7" s="102" t="s">
        <v>607</v>
      </c>
      <c r="D7" s="290"/>
      <c r="E7" s="290"/>
      <c r="F7" s="105" t="s">
        <v>598</v>
      </c>
      <c r="G7" s="144"/>
      <c r="H7" s="103" t="s">
        <v>608</v>
      </c>
      <c r="I7" s="121">
        <f>ROUND($I$5*224/1000,0)</f>
        <v>263</v>
      </c>
      <c r="J7" s="292"/>
      <c r="L7" s="106"/>
    </row>
    <row r="8" spans="1:12" ht="25.5" customHeight="1" x14ac:dyDescent="0.15">
      <c r="A8" s="179" t="s">
        <v>509</v>
      </c>
      <c r="B8" s="179">
        <v>1004</v>
      </c>
      <c r="C8" s="102" t="s">
        <v>609</v>
      </c>
      <c r="D8" s="290"/>
      <c r="E8" s="290"/>
      <c r="F8" s="105" t="s">
        <v>600</v>
      </c>
      <c r="G8" s="144"/>
      <c r="H8" s="103" t="s">
        <v>610</v>
      </c>
      <c r="I8" s="121">
        <f>ROUND($I$5*182/1000,0)</f>
        <v>214</v>
      </c>
      <c r="J8" s="292"/>
      <c r="L8" s="106"/>
    </row>
    <row r="9" spans="1:12" ht="25.5" customHeight="1" x14ac:dyDescent="0.15">
      <c r="A9" s="179" t="s">
        <v>509</v>
      </c>
      <c r="B9" s="179">
        <v>6000</v>
      </c>
      <c r="C9" s="102" t="s">
        <v>539</v>
      </c>
      <c r="D9" s="290"/>
      <c r="E9" s="290"/>
      <c r="F9" s="105" t="s">
        <v>602</v>
      </c>
      <c r="G9" s="144"/>
      <c r="H9" s="103" t="s">
        <v>508</v>
      </c>
      <c r="I9" s="121">
        <f>ROUND($I$5*145/1000,0)</f>
        <v>171</v>
      </c>
      <c r="J9" s="292"/>
      <c r="L9" s="106"/>
    </row>
    <row r="10" spans="1:12" ht="25.5" customHeight="1" x14ac:dyDescent="0.15">
      <c r="A10" s="179" t="s">
        <v>509</v>
      </c>
      <c r="B10" s="179">
        <v>8211</v>
      </c>
      <c r="C10" s="102" t="s">
        <v>611</v>
      </c>
      <c r="D10" s="290"/>
      <c r="E10" s="290"/>
      <c r="F10" s="105" t="s">
        <v>320</v>
      </c>
      <c r="G10" s="145"/>
      <c r="H10" s="107" t="s">
        <v>319</v>
      </c>
      <c r="I10" s="121">
        <v>-12</v>
      </c>
      <c r="J10" s="292"/>
      <c r="L10" s="106"/>
    </row>
    <row r="11" spans="1:12" ht="25.5" customHeight="1" x14ac:dyDescent="0.15">
      <c r="A11" s="179" t="s">
        <v>913</v>
      </c>
      <c r="B11" s="179">
        <v>9211</v>
      </c>
      <c r="C11" s="102" t="s">
        <v>914</v>
      </c>
      <c r="D11" s="290"/>
      <c r="E11" s="290"/>
      <c r="F11" s="105" t="s">
        <v>915</v>
      </c>
      <c r="G11" s="145"/>
      <c r="H11" s="107" t="s">
        <v>916</v>
      </c>
      <c r="I11" s="121">
        <v>-12</v>
      </c>
      <c r="J11" s="293"/>
      <c r="L11" s="106"/>
    </row>
    <row r="12" spans="1:12" ht="25.5" customHeight="1" x14ac:dyDescent="0.15">
      <c r="A12" s="179" t="s">
        <v>509</v>
      </c>
      <c r="B12" s="179">
        <v>1201</v>
      </c>
      <c r="C12" s="102" t="s">
        <v>581</v>
      </c>
      <c r="D12" s="290"/>
      <c r="E12" s="290" t="s">
        <v>297</v>
      </c>
      <c r="F12" s="189"/>
      <c r="G12" s="190"/>
      <c r="H12" s="103"/>
      <c r="I12" s="121">
        <v>39</v>
      </c>
      <c r="J12" s="291" t="s">
        <v>10</v>
      </c>
      <c r="L12" s="106"/>
    </row>
    <row r="13" spans="1:12" ht="25.5" customHeight="1" x14ac:dyDescent="0.15">
      <c r="A13" s="179" t="s">
        <v>509</v>
      </c>
      <c r="B13" s="179">
        <v>1202</v>
      </c>
      <c r="C13" s="102" t="s">
        <v>612</v>
      </c>
      <c r="D13" s="290"/>
      <c r="E13" s="290"/>
      <c r="F13" s="105" t="s">
        <v>596</v>
      </c>
      <c r="G13" s="144"/>
      <c r="H13" s="103" t="s">
        <v>606</v>
      </c>
      <c r="I13" s="121">
        <f>ROUND(I12*245/1000,0)</f>
        <v>10</v>
      </c>
      <c r="J13" s="292"/>
      <c r="L13" s="106"/>
    </row>
    <row r="14" spans="1:12" ht="25.5" customHeight="1" x14ac:dyDescent="0.15">
      <c r="A14" s="179" t="s">
        <v>509</v>
      </c>
      <c r="B14" s="179">
        <v>1203</v>
      </c>
      <c r="C14" s="102" t="s">
        <v>613</v>
      </c>
      <c r="D14" s="290"/>
      <c r="E14" s="290"/>
      <c r="F14" s="105" t="s">
        <v>598</v>
      </c>
      <c r="G14" s="144"/>
      <c r="H14" s="103" t="s">
        <v>608</v>
      </c>
      <c r="I14" s="121">
        <f>ROUND(I12*224/1000,0)</f>
        <v>9</v>
      </c>
      <c r="J14" s="292"/>
      <c r="L14" s="106"/>
    </row>
    <row r="15" spans="1:12" ht="25.5" customHeight="1" x14ac:dyDescent="0.15">
      <c r="A15" s="179" t="s">
        <v>509</v>
      </c>
      <c r="B15" s="179">
        <v>1204</v>
      </c>
      <c r="C15" s="102" t="s">
        <v>614</v>
      </c>
      <c r="D15" s="290"/>
      <c r="E15" s="290"/>
      <c r="F15" s="105" t="s">
        <v>600</v>
      </c>
      <c r="G15" s="144"/>
      <c r="H15" s="103" t="s">
        <v>610</v>
      </c>
      <c r="I15" s="121">
        <f>ROUND(I12*182/1000,0)</f>
        <v>7</v>
      </c>
      <c r="J15" s="292"/>
      <c r="L15" s="106"/>
    </row>
    <row r="16" spans="1:12" ht="25.5" customHeight="1" x14ac:dyDescent="0.15">
      <c r="A16" s="179" t="s">
        <v>509</v>
      </c>
      <c r="B16" s="179">
        <v>6200</v>
      </c>
      <c r="C16" s="102" t="s">
        <v>538</v>
      </c>
      <c r="D16" s="290"/>
      <c r="E16" s="290"/>
      <c r="F16" s="105" t="s">
        <v>602</v>
      </c>
      <c r="G16" s="144"/>
      <c r="H16" s="103" t="s">
        <v>508</v>
      </c>
      <c r="I16" s="121">
        <f>ROUND($I12*145/1000,0)</f>
        <v>6</v>
      </c>
      <c r="J16" s="292"/>
      <c r="L16" s="106"/>
    </row>
    <row r="17" spans="1:12" ht="25.5" customHeight="1" x14ac:dyDescent="0.15">
      <c r="A17" s="179" t="s">
        <v>509</v>
      </c>
      <c r="B17" s="179">
        <v>8220</v>
      </c>
      <c r="C17" s="102" t="s">
        <v>615</v>
      </c>
      <c r="D17" s="290"/>
      <c r="E17" s="290"/>
      <c r="F17" s="105" t="s">
        <v>320</v>
      </c>
      <c r="G17" s="144"/>
      <c r="H17" s="103" t="s">
        <v>327</v>
      </c>
      <c r="I17" s="121">
        <v>-1</v>
      </c>
      <c r="J17" s="292"/>
      <c r="L17" s="106"/>
    </row>
    <row r="18" spans="1:12" ht="25.5" customHeight="1" x14ac:dyDescent="0.15">
      <c r="A18" s="179" t="s">
        <v>913</v>
      </c>
      <c r="B18" s="179">
        <v>9220</v>
      </c>
      <c r="C18" s="102" t="s">
        <v>917</v>
      </c>
      <c r="D18" s="290"/>
      <c r="E18" s="290"/>
      <c r="F18" s="105" t="s">
        <v>915</v>
      </c>
      <c r="G18" s="145"/>
      <c r="H18" s="107" t="s">
        <v>918</v>
      </c>
      <c r="I18" s="121">
        <v>-1</v>
      </c>
      <c r="J18" s="293"/>
      <c r="L18" s="106"/>
    </row>
    <row r="19" spans="1:12" ht="25.5" customHeight="1" x14ac:dyDescent="0.15">
      <c r="A19" s="179" t="s">
        <v>509</v>
      </c>
      <c r="B19" s="179">
        <v>1021</v>
      </c>
      <c r="C19" s="102" t="s">
        <v>582</v>
      </c>
      <c r="D19" s="290"/>
      <c r="E19" s="309" t="s">
        <v>298</v>
      </c>
      <c r="F19" s="189"/>
      <c r="G19" s="190"/>
      <c r="H19" s="103"/>
      <c r="I19" s="121">
        <v>2349</v>
      </c>
      <c r="J19" s="291" t="s">
        <v>9</v>
      </c>
    </row>
    <row r="20" spans="1:12" ht="25.5" customHeight="1" x14ac:dyDescent="0.15">
      <c r="A20" s="179" t="s">
        <v>509</v>
      </c>
      <c r="B20" s="179">
        <v>1022</v>
      </c>
      <c r="C20" s="102" t="s">
        <v>616</v>
      </c>
      <c r="D20" s="290"/>
      <c r="E20" s="309"/>
      <c r="F20" s="105" t="s">
        <v>596</v>
      </c>
      <c r="G20" s="144"/>
      <c r="H20" s="103" t="s">
        <v>606</v>
      </c>
      <c r="I20" s="121">
        <f>ROUND(I19*245/1000,0)</f>
        <v>576</v>
      </c>
      <c r="J20" s="292"/>
    </row>
    <row r="21" spans="1:12" ht="25.5" customHeight="1" x14ac:dyDescent="0.15">
      <c r="A21" s="179" t="s">
        <v>509</v>
      </c>
      <c r="B21" s="179">
        <v>1023</v>
      </c>
      <c r="C21" s="102" t="s">
        <v>617</v>
      </c>
      <c r="D21" s="290"/>
      <c r="E21" s="309"/>
      <c r="F21" s="105" t="s">
        <v>598</v>
      </c>
      <c r="G21" s="144"/>
      <c r="H21" s="103" t="s">
        <v>608</v>
      </c>
      <c r="I21" s="121">
        <f>ROUND(I19*224/1000,0)</f>
        <v>526</v>
      </c>
      <c r="J21" s="292"/>
    </row>
    <row r="22" spans="1:12" ht="25.5" customHeight="1" x14ac:dyDescent="0.15">
      <c r="A22" s="179" t="s">
        <v>509</v>
      </c>
      <c r="B22" s="179">
        <v>1024</v>
      </c>
      <c r="C22" s="102" t="s">
        <v>618</v>
      </c>
      <c r="D22" s="290"/>
      <c r="E22" s="309"/>
      <c r="F22" s="105" t="s">
        <v>600</v>
      </c>
      <c r="G22" s="144"/>
      <c r="H22" s="103" t="s">
        <v>610</v>
      </c>
      <c r="I22" s="121">
        <f>ROUND(I19*182/1000,0)</f>
        <v>428</v>
      </c>
      <c r="J22" s="292"/>
    </row>
    <row r="23" spans="1:12" ht="25.5" customHeight="1" x14ac:dyDescent="0.15">
      <c r="A23" s="179" t="s">
        <v>509</v>
      </c>
      <c r="B23" s="179">
        <v>6020</v>
      </c>
      <c r="C23" s="102" t="s">
        <v>537</v>
      </c>
      <c r="D23" s="290"/>
      <c r="E23" s="309"/>
      <c r="F23" s="105" t="s">
        <v>602</v>
      </c>
      <c r="G23" s="144"/>
      <c r="H23" s="103" t="s">
        <v>508</v>
      </c>
      <c r="I23" s="121">
        <f>ROUND($I19*145/1000,0)</f>
        <v>341</v>
      </c>
      <c r="J23" s="292"/>
    </row>
    <row r="24" spans="1:12" ht="25.5" customHeight="1" x14ac:dyDescent="0.15">
      <c r="A24" s="179" t="s">
        <v>509</v>
      </c>
      <c r="B24" s="179">
        <v>8212</v>
      </c>
      <c r="C24" s="102" t="s">
        <v>619</v>
      </c>
      <c r="D24" s="290"/>
      <c r="E24" s="309"/>
      <c r="F24" s="105" t="s">
        <v>320</v>
      </c>
      <c r="G24" s="144"/>
      <c r="H24" s="103" t="s">
        <v>329</v>
      </c>
      <c r="I24" s="121">
        <v>-23</v>
      </c>
      <c r="J24" s="292"/>
    </row>
    <row r="25" spans="1:12" ht="25.5" customHeight="1" x14ac:dyDescent="0.15">
      <c r="A25" s="179" t="s">
        <v>913</v>
      </c>
      <c r="B25" s="179">
        <v>9212</v>
      </c>
      <c r="C25" s="102" t="s">
        <v>920</v>
      </c>
      <c r="D25" s="290"/>
      <c r="E25" s="309"/>
      <c r="F25" s="105" t="s">
        <v>915</v>
      </c>
      <c r="G25" s="145"/>
      <c r="H25" s="107" t="s">
        <v>919</v>
      </c>
      <c r="I25" s="121">
        <v>-23</v>
      </c>
      <c r="J25" s="293"/>
    </row>
    <row r="26" spans="1:12" ht="25.5" customHeight="1" x14ac:dyDescent="0.15">
      <c r="A26" s="179" t="s">
        <v>509</v>
      </c>
      <c r="B26" s="179">
        <v>1220</v>
      </c>
      <c r="C26" s="102" t="s">
        <v>583</v>
      </c>
      <c r="D26" s="290"/>
      <c r="E26" s="290" t="s">
        <v>299</v>
      </c>
      <c r="F26" s="189"/>
      <c r="G26" s="190"/>
      <c r="H26" s="103"/>
      <c r="I26" s="121">
        <v>77</v>
      </c>
      <c r="J26" s="291" t="s">
        <v>10</v>
      </c>
      <c r="L26" s="106"/>
    </row>
    <row r="27" spans="1:12" ht="25.5" customHeight="1" x14ac:dyDescent="0.15">
      <c r="A27" s="179" t="s">
        <v>509</v>
      </c>
      <c r="B27" s="179">
        <v>1222</v>
      </c>
      <c r="C27" s="102" t="s">
        <v>620</v>
      </c>
      <c r="D27" s="290"/>
      <c r="E27" s="290"/>
      <c r="F27" s="105" t="s">
        <v>596</v>
      </c>
      <c r="G27" s="144"/>
      <c r="H27" s="103" t="s">
        <v>606</v>
      </c>
      <c r="I27" s="121">
        <f>ROUND(I26*245/1000,0)</f>
        <v>19</v>
      </c>
      <c r="J27" s="292"/>
      <c r="L27" s="106"/>
    </row>
    <row r="28" spans="1:12" ht="25.5" customHeight="1" x14ac:dyDescent="0.15">
      <c r="A28" s="179" t="s">
        <v>509</v>
      </c>
      <c r="B28" s="179">
        <v>1223</v>
      </c>
      <c r="C28" s="102" t="s">
        <v>621</v>
      </c>
      <c r="D28" s="290"/>
      <c r="E28" s="290"/>
      <c r="F28" s="105" t="s">
        <v>598</v>
      </c>
      <c r="G28" s="144"/>
      <c r="H28" s="103" t="s">
        <v>608</v>
      </c>
      <c r="I28" s="121">
        <f>ROUND(I26*224/1000,0)</f>
        <v>17</v>
      </c>
      <c r="J28" s="292"/>
      <c r="L28" s="106"/>
    </row>
    <row r="29" spans="1:12" ht="25.5" customHeight="1" x14ac:dyDescent="0.15">
      <c r="A29" s="179" t="s">
        <v>509</v>
      </c>
      <c r="B29" s="179">
        <v>1224</v>
      </c>
      <c r="C29" s="102" t="s">
        <v>622</v>
      </c>
      <c r="D29" s="290"/>
      <c r="E29" s="290"/>
      <c r="F29" s="105" t="s">
        <v>600</v>
      </c>
      <c r="G29" s="144"/>
      <c r="H29" s="103" t="s">
        <v>610</v>
      </c>
      <c r="I29" s="121">
        <f>ROUND(I26*182/1000,0)</f>
        <v>14</v>
      </c>
      <c r="J29" s="292"/>
      <c r="L29" s="106"/>
    </row>
    <row r="30" spans="1:12" ht="25.5" customHeight="1" x14ac:dyDescent="0.15">
      <c r="A30" s="179" t="s">
        <v>509</v>
      </c>
      <c r="B30" s="179">
        <v>6220</v>
      </c>
      <c r="C30" s="102" t="s">
        <v>536</v>
      </c>
      <c r="D30" s="290"/>
      <c r="E30" s="290"/>
      <c r="F30" s="105" t="s">
        <v>602</v>
      </c>
      <c r="G30" s="144"/>
      <c r="H30" s="103" t="s">
        <v>508</v>
      </c>
      <c r="I30" s="121">
        <f>ROUND($I26*145/1000,0)</f>
        <v>11</v>
      </c>
      <c r="J30" s="292"/>
      <c r="L30" s="106"/>
    </row>
    <row r="31" spans="1:12" ht="25.5" customHeight="1" x14ac:dyDescent="0.15">
      <c r="A31" s="179" t="s">
        <v>509</v>
      </c>
      <c r="B31" s="179">
        <v>8213</v>
      </c>
      <c r="C31" s="102" t="s">
        <v>623</v>
      </c>
      <c r="D31" s="290"/>
      <c r="E31" s="290"/>
      <c r="F31" s="105" t="s">
        <v>320</v>
      </c>
      <c r="G31" s="144"/>
      <c r="H31" s="103" t="s">
        <v>327</v>
      </c>
      <c r="I31" s="121">
        <v>-1</v>
      </c>
      <c r="J31" s="292"/>
      <c r="L31" s="106"/>
    </row>
    <row r="32" spans="1:12" ht="25.5" customHeight="1" x14ac:dyDescent="0.15">
      <c r="A32" s="179" t="s">
        <v>913</v>
      </c>
      <c r="B32" s="179">
        <v>9213</v>
      </c>
      <c r="C32" s="102" t="s">
        <v>921</v>
      </c>
      <c r="D32" s="290"/>
      <c r="E32" s="290"/>
      <c r="F32" s="105" t="s">
        <v>915</v>
      </c>
      <c r="G32" s="145"/>
      <c r="H32" s="107" t="s">
        <v>918</v>
      </c>
      <c r="I32" s="121">
        <v>-1</v>
      </c>
      <c r="J32" s="293"/>
      <c r="L32" s="106"/>
    </row>
    <row r="33" spans="1:12" ht="25.5" customHeight="1" x14ac:dyDescent="0.15">
      <c r="A33" s="179" t="s">
        <v>509</v>
      </c>
      <c r="B33" s="179">
        <v>1041</v>
      </c>
      <c r="C33" s="102" t="s">
        <v>584</v>
      </c>
      <c r="D33" s="290"/>
      <c r="E33" s="290" t="s">
        <v>300</v>
      </c>
      <c r="F33" s="189"/>
      <c r="G33" s="190"/>
      <c r="H33" s="103"/>
      <c r="I33" s="121">
        <v>3727</v>
      </c>
      <c r="J33" s="291" t="s">
        <v>9</v>
      </c>
    </row>
    <row r="34" spans="1:12" ht="25.5" customHeight="1" x14ac:dyDescent="0.15">
      <c r="A34" s="179" t="s">
        <v>509</v>
      </c>
      <c r="B34" s="179">
        <v>1042</v>
      </c>
      <c r="C34" s="102" t="s">
        <v>624</v>
      </c>
      <c r="D34" s="290"/>
      <c r="E34" s="290"/>
      <c r="F34" s="105" t="s">
        <v>596</v>
      </c>
      <c r="G34" s="144"/>
      <c r="H34" s="103" t="s">
        <v>606</v>
      </c>
      <c r="I34" s="121">
        <f>ROUND(I33*245/1000,0)</f>
        <v>913</v>
      </c>
      <c r="J34" s="292"/>
    </row>
    <row r="35" spans="1:12" ht="25.5" customHeight="1" x14ac:dyDescent="0.15">
      <c r="A35" s="179" t="s">
        <v>509</v>
      </c>
      <c r="B35" s="179">
        <v>1043</v>
      </c>
      <c r="C35" s="102" t="s">
        <v>625</v>
      </c>
      <c r="D35" s="290"/>
      <c r="E35" s="290"/>
      <c r="F35" s="105" t="s">
        <v>598</v>
      </c>
      <c r="G35" s="144"/>
      <c r="H35" s="103" t="s">
        <v>608</v>
      </c>
      <c r="I35" s="121">
        <f>ROUND(I33*224/1000,0)</f>
        <v>835</v>
      </c>
      <c r="J35" s="292"/>
    </row>
    <row r="36" spans="1:12" ht="25.5" customHeight="1" x14ac:dyDescent="0.15">
      <c r="A36" s="179" t="s">
        <v>509</v>
      </c>
      <c r="B36" s="179">
        <v>1044</v>
      </c>
      <c r="C36" s="102" t="s">
        <v>626</v>
      </c>
      <c r="D36" s="290"/>
      <c r="E36" s="290"/>
      <c r="F36" s="105" t="s">
        <v>600</v>
      </c>
      <c r="G36" s="144"/>
      <c r="H36" s="103" t="s">
        <v>610</v>
      </c>
      <c r="I36" s="121">
        <f>ROUND(I33*182/1000,0)</f>
        <v>678</v>
      </c>
      <c r="J36" s="292"/>
    </row>
    <row r="37" spans="1:12" ht="25.5" customHeight="1" x14ac:dyDescent="0.15">
      <c r="A37" s="179" t="s">
        <v>509</v>
      </c>
      <c r="B37" s="179">
        <v>6040</v>
      </c>
      <c r="C37" s="102" t="s">
        <v>535</v>
      </c>
      <c r="D37" s="290"/>
      <c r="E37" s="290"/>
      <c r="F37" s="105" t="s">
        <v>602</v>
      </c>
      <c r="G37" s="144"/>
      <c r="H37" s="103" t="s">
        <v>508</v>
      </c>
      <c r="I37" s="121">
        <f>ROUND($I33*145/1000,0)</f>
        <v>540</v>
      </c>
      <c r="J37" s="292"/>
    </row>
    <row r="38" spans="1:12" ht="25.5" customHeight="1" x14ac:dyDescent="0.15">
      <c r="A38" s="179" t="s">
        <v>509</v>
      </c>
      <c r="B38" s="179">
        <v>8214</v>
      </c>
      <c r="C38" s="102" t="s">
        <v>627</v>
      </c>
      <c r="D38" s="290"/>
      <c r="E38" s="290"/>
      <c r="F38" s="105" t="s">
        <v>320</v>
      </c>
      <c r="G38" s="144"/>
      <c r="H38" s="103" t="s">
        <v>333</v>
      </c>
      <c r="I38" s="121">
        <v>-37</v>
      </c>
      <c r="J38" s="292"/>
    </row>
    <row r="39" spans="1:12" ht="25.5" customHeight="1" x14ac:dyDescent="0.15">
      <c r="A39" s="179" t="s">
        <v>913</v>
      </c>
      <c r="B39" s="179">
        <v>9214</v>
      </c>
      <c r="C39" s="102" t="s">
        <v>922</v>
      </c>
      <c r="D39" s="290"/>
      <c r="E39" s="290"/>
      <c r="F39" s="105" t="s">
        <v>915</v>
      </c>
      <c r="G39" s="145"/>
      <c r="H39" s="107" t="s">
        <v>923</v>
      </c>
      <c r="I39" s="121">
        <v>-37</v>
      </c>
      <c r="J39" s="293"/>
    </row>
    <row r="40" spans="1:12" ht="25.5" customHeight="1" x14ac:dyDescent="0.15">
      <c r="A40" s="179" t="s">
        <v>509</v>
      </c>
      <c r="B40" s="179">
        <v>1241</v>
      </c>
      <c r="C40" s="102" t="s">
        <v>585</v>
      </c>
      <c r="D40" s="290"/>
      <c r="E40" s="290" t="s">
        <v>301</v>
      </c>
      <c r="F40" s="189"/>
      <c r="G40" s="190"/>
      <c r="H40" s="103"/>
      <c r="I40" s="121">
        <v>123</v>
      </c>
      <c r="J40" s="291" t="s">
        <v>10</v>
      </c>
      <c r="L40" s="106"/>
    </row>
    <row r="41" spans="1:12" ht="25.5" customHeight="1" x14ac:dyDescent="0.15">
      <c r="A41" s="179" t="s">
        <v>509</v>
      </c>
      <c r="B41" s="179">
        <v>1242</v>
      </c>
      <c r="C41" s="102" t="s">
        <v>628</v>
      </c>
      <c r="D41" s="290"/>
      <c r="E41" s="290"/>
      <c r="F41" s="105" t="s">
        <v>596</v>
      </c>
      <c r="G41" s="144"/>
      <c r="H41" s="103" t="s">
        <v>606</v>
      </c>
      <c r="I41" s="121">
        <f>ROUND(I40*245/1000,0)</f>
        <v>30</v>
      </c>
      <c r="J41" s="292"/>
      <c r="L41" s="106"/>
    </row>
    <row r="42" spans="1:12" ht="25.5" customHeight="1" x14ac:dyDescent="0.15">
      <c r="A42" s="179" t="s">
        <v>509</v>
      </c>
      <c r="B42" s="179">
        <v>1243</v>
      </c>
      <c r="C42" s="102" t="s">
        <v>629</v>
      </c>
      <c r="D42" s="290"/>
      <c r="E42" s="290"/>
      <c r="F42" s="105" t="s">
        <v>598</v>
      </c>
      <c r="G42" s="144"/>
      <c r="H42" s="103" t="s">
        <v>608</v>
      </c>
      <c r="I42" s="121">
        <f>ROUND(I40*224/1000,0)</f>
        <v>28</v>
      </c>
      <c r="J42" s="292"/>
      <c r="L42" s="106"/>
    </row>
    <row r="43" spans="1:12" ht="25.5" customHeight="1" x14ac:dyDescent="0.15">
      <c r="A43" s="179" t="s">
        <v>509</v>
      </c>
      <c r="B43" s="179">
        <v>1244</v>
      </c>
      <c r="C43" s="102" t="s">
        <v>630</v>
      </c>
      <c r="D43" s="290"/>
      <c r="E43" s="290"/>
      <c r="F43" s="105" t="s">
        <v>600</v>
      </c>
      <c r="G43" s="144"/>
      <c r="H43" s="103" t="s">
        <v>610</v>
      </c>
      <c r="I43" s="121">
        <f>ROUND(I40*182/1000,0)</f>
        <v>22</v>
      </c>
      <c r="J43" s="292"/>
      <c r="L43" s="106"/>
    </row>
    <row r="44" spans="1:12" ht="25.5" customHeight="1" x14ac:dyDescent="0.15">
      <c r="A44" s="179" t="s">
        <v>509</v>
      </c>
      <c r="B44" s="179">
        <v>6240</v>
      </c>
      <c r="C44" s="102" t="s">
        <v>531</v>
      </c>
      <c r="D44" s="290"/>
      <c r="E44" s="290"/>
      <c r="F44" s="105" t="s">
        <v>602</v>
      </c>
      <c r="G44" s="144"/>
      <c r="H44" s="103" t="s">
        <v>508</v>
      </c>
      <c r="I44" s="121">
        <f>ROUND($I40*145/1000,0)</f>
        <v>18</v>
      </c>
      <c r="J44" s="292"/>
      <c r="L44" s="106"/>
    </row>
    <row r="45" spans="1:12" ht="25.5" customHeight="1" x14ac:dyDescent="0.15">
      <c r="A45" s="179" t="s">
        <v>509</v>
      </c>
      <c r="B45" s="179">
        <v>8215</v>
      </c>
      <c r="C45" s="102" t="s">
        <v>631</v>
      </c>
      <c r="D45" s="290"/>
      <c r="E45" s="290"/>
      <c r="F45" s="105" t="s">
        <v>320</v>
      </c>
      <c r="G45" s="144"/>
      <c r="H45" s="103" t="s">
        <v>327</v>
      </c>
      <c r="I45" s="121">
        <v>-1</v>
      </c>
      <c r="J45" s="292"/>
      <c r="L45" s="106"/>
    </row>
    <row r="46" spans="1:12" ht="25.5" customHeight="1" x14ac:dyDescent="0.15">
      <c r="A46" s="179" t="s">
        <v>913</v>
      </c>
      <c r="B46" s="179">
        <v>9215</v>
      </c>
      <c r="C46" s="105" t="s">
        <v>924</v>
      </c>
      <c r="D46" s="290"/>
      <c r="E46" s="290"/>
      <c r="F46" s="105" t="s">
        <v>915</v>
      </c>
      <c r="G46" s="145"/>
      <c r="H46" s="107" t="s">
        <v>925</v>
      </c>
      <c r="I46" s="121">
        <v>-1</v>
      </c>
      <c r="J46" s="293"/>
      <c r="L46" s="106"/>
    </row>
    <row r="47" spans="1:12" ht="25.5" customHeight="1" x14ac:dyDescent="0.15">
      <c r="A47" s="179" t="s">
        <v>509</v>
      </c>
      <c r="B47" s="179">
        <v>1301</v>
      </c>
      <c r="C47" s="105" t="s">
        <v>147</v>
      </c>
      <c r="D47" s="310" t="s">
        <v>477</v>
      </c>
      <c r="E47" s="311"/>
      <c r="F47" s="105" t="s">
        <v>18</v>
      </c>
      <c r="G47" s="144"/>
      <c r="H47" s="103"/>
      <c r="I47" s="121">
        <v>200</v>
      </c>
      <c r="J47" s="312" t="s">
        <v>172</v>
      </c>
      <c r="L47" s="106"/>
    </row>
    <row r="48" spans="1:12" ht="25.5" customHeight="1" x14ac:dyDescent="0.15">
      <c r="A48" s="179" t="s">
        <v>509</v>
      </c>
      <c r="B48" s="179">
        <v>1411</v>
      </c>
      <c r="C48" s="105" t="s">
        <v>156</v>
      </c>
      <c r="D48" s="290" t="s">
        <v>478</v>
      </c>
      <c r="E48" s="290"/>
      <c r="F48" s="105" t="s">
        <v>335</v>
      </c>
      <c r="G48" s="144"/>
      <c r="H48" s="108" t="s">
        <v>336</v>
      </c>
      <c r="I48" s="121">
        <v>100</v>
      </c>
      <c r="J48" s="312"/>
    </row>
    <row r="49" spans="1:12" ht="25.5" customHeight="1" x14ac:dyDescent="0.15">
      <c r="A49" s="179" t="s">
        <v>509</v>
      </c>
      <c r="B49" s="179">
        <v>1421</v>
      </c>
      <c r="C49" s="109" t="s">
        <v>225</v>
      </c>
      <c r="D49" s="290"/>
      <c r="E49" s="290"/>
      <c r="F49" s="105" t="s">
        <v>166</v>
      </c>
      <c r="G49" s="144"/>
      <c r="H49" s="108" t="s">
        <v>337</v>
      </c>
      <c r="I49" s="121">
        <v>200</v>
      </c>
      <c r="J49" s="312"/>
    </row>
    <row r="50" spans="1:12" ht="25.5" customHeight="1" x14ac:dyDescent="0.15">
      <c r="A50" s="179" t="s">
        <v>509</v>
      </c>
      <c r="B50" s="179">
        <v>6102</v>
      </c>
      <c r="C50" s="105" t="s">
        <v>339</v>
      </c>
      <c r="D50" s="290" t="s">
        <v>338</v>
      </c>
      <c r="E50" s="290"/>
      <c r="F50" s="105" t="s">
        <v>340</v>
      </c>
      <c r="G50" s="144"/>
      <c r="H50" s="108" t="s">
        <v>341</v>
      </c>
      <c r="I50" s="121">
        <v>50</v>
      </c>
      <c r="J50" s="191" t="s">
        <v>532</v>
      </c>
    </row>
    <row r="51" spans="1:12" ht="25.5" customHeight="1" x14ac:dyDescent="0.15">
      <c r="A51" s="67"/>
      <c r="B51" s="67"/>
      <c r="C51" s="75"/>
      <c r="D51" s="110"/>
      <c r="E51" s="110"/>
      <c r="F51" s="111"/>
      <c r="G51" s="111"/>
      <c r="H51" s="112"/>
      <c r="I51" s="72"/>
      <c r="J51" s="113"/>
      <c r="L51" s="106"/>
    </row>
    <row r="52" spans="1:12" ht="30" customHeight="1" x14ac:dyDescent="0.15">
      <c r="A52" s="193" t="s">
        <v>325</v>
      </c>
      <c r="B52" s="67"/>
      <c r="C52" s="75"/>
      <c r="D52" s="110"/>
      <c r="E52" s="110"/>
      <c r="F52" s="111"/>
      <c r="G52" s="111"/>
      <c r="H52" s="112"/>
      <c r="I52" s="72"/>
      <c r="J52" s="113"/>
      <c r="L52" s="106"/>
    </row>
    <row r="53" spans="1:12" ht="30" customHeight="1" x14ac:dyDescent="0.15">
      <c r="A53" s="198" t="s">
        <v>2</v>
      </c>
      <c r="B53" s="198"/>
      <c r="C53" s="303" t="s">
        <v>3</v>
      </c>
      <c r="D53" s="303" t="s">
        <v>4</v>
      </c>
      <c r="E53" s="303"/>
      <c r="F53" s="303"/>
      <c r="G53" s="303"/>
      <c r="H53" s="303"/>
      <c r="I53" s="313" t="s">
        <v>485</v>
      </c>
      <c r="J53" s="303" t="s">
        <v>8</v>
      </c>
      <c r="L53" s="106"/>
    </row>
    <row r="54" spans="1:12" ht="25.5" customHeight="1" x14ac:dyDescent="0.15">
      <c r="A54" s="187" t="s">
        <v>0</v>
      </c>
      <c r="B54" s="187" t="s">
        <v>1</v>
      </c>
      <c r="C54" s="303"/>
      <c r="D54" s="303"/>
      <c r="E54" s="303"/>
      <c r="F54" s="303"/>
      <c r="G54" s="303"/>
      <c r="H54" s="303"/>
      <c r="I54" s="313"/>
      <c r="J54" s="303"/>
      <c r="L54" s="106"/>
    </row>
    <row r="55" spans="1:12" ht="25.5" customHeight="1" x14ac:dyDescent="0.15">
      <c r="A55" s="304" t="s">
        <v>171</v>
      </c>
      <c r="B55" s="305"/>
      <c r="C55" s="305"/>
      <c r="D55" s="305"/>
      <c r="E55" s="305"/>
      <c r="F55" s="305"/>
      <c r="G55" s="305"/>
      <c r="H55" s="305"/>
      <c r="I55" s="305"/>
      <c r="J55" s="306"/>
      <c r="L55" s="106"/>
    </row>
    <row r="56" spans="1:12" ht="25.5" customHeight="1" x14ac:dyDescent="0.15">
      <c r="A56" s="179" t="s">
        <v>509</v>
      </c>
      <c r="B56" s="179">
        <v>1011</v>
      </c>
      <c r="C56" s="105" t="s">
        <v>632</v>
      </c>
      <c r="D56" s="217" t="s">
        <v>322</v>
      </c>
      <c r="E56" s="227" t="s">
        <v>323</v>
      </c>
      <c r="F56" s="314"/>
      <c r="G56" s="314"/>
      <c r="H56" s="314"/>
      <c r="I56" s="104">
        <v>1058</v>
      </c>
      <c r="J56" s="220" t="s">
        <v>321</v>
      </c>
      <c r="L56" s="106"/>
    </row>
    <row r="57" spans="1:12" ht="25.5" customHeight="1" x14ac:dyDescent="0.15">
      <c r="A57" s="179" t="s">
        <v>509</v>
      </c>
      <c r="B57" s="179">
        <v>1012</v>
      </c>
      <c r="C57" s="105" t="s">
        <v>633</v>
      </c>
      <c r="D57" s="217"/>
      <c r="E57" s="229"/>
      <c r="F57" s="105" t="s">
        <v>596</v>
      </c>
      <c r="G57" s="144"/>
      <c r="H57" s="103" t="s">
        <v>606</v>
      </c>
      <c r="I57" s="186">
        <f>ROUND(I56*245/1000,0)</f>
        <v>259</v>
      </c>
      <c r="J57" s="221"/>
      <c r="L57" s="106"/>
    </row>
    <row r="58" spans="1:12" ht="25.5" customHeight="1" x14ac:dyDescent="0.15">
      <c r="A58" s="179" t="s">
        <v>509</v>
      </c>
      <c r="B58" s="179">
        <v>1013</v>
      </c>
      <c r="C58" s="105" t="s">
        <v>634</v>
      </c>
      <c r="D58" s="217"/>
      <c r="E58" s="229"/>
      <c r="F58" s="105" t="s">
        <v>598</v>
      </c>
      <c r="G58" s="144"/>
      <c r="H58" s="103" t="s">
        <v>608</v>
      </c>
      <c r="I58" s="186">
        <f>ROUND(I56*224/1000,0)</f>
        <v>237</v>
      </c>
      <c r="J58" s="221"/>
      <c r="L58" s="106"/>
    </row>
    <row r="59" spans="1:12" ht="25.5" customHeight="1" x14ac:dyDescent="0.15">
      <c r="A59" s="179" t="s">
        <v>509</v>
      </c>
      <c r="B59" s="179">
        <v>1014</v>
      </c>
      <c r="C59" s="105" t="s">
        <v>635</v>
      </c>
      <c r="D59" s="217"/>
      <c r="E59" s="229"/>
      <c r="F59" s="105" t="s">
        <v>600</v>
      </c>
      <c r="G59" s="144"/>
      <c r="H59" s="103" t="s">
        <v>610</v>
      </c>
      <c r="I59" s="186">
        <f>ROUND(I56*182/1000,0)</f>
        <v>193</v>
      </c>
      <c r="J59" s="221"/>
      <c r="L59" s="106"/>
    </row>
    <row r="60" spans="1:12" ht="25.5" customHeight="1" x14ac:dyDescent="0.15">
      <c r="A60" s="179" t="s">
        <v>509</v>
      </c>
      <c r="B60" s="179">
        <v>6400</v>
      </c>
      <c r="C60" s="105" t="s">
        <v>533</v>
      </c>
      <c r="D60" s="217"/>
      <c r="E60" s="229"/>
      <c r="F60" s="105" t="s">
        <v>602</v>
      </c>
      <c r="G60" s="144"/>
      <c r="H60" s="103" t="s">
        <v>508</v>
      </c>
      <c r="I60" s="186">
        <f>ROUND($I56*145/1000,0)</f>
        <v>153</v>
      </c>
      <c r="J60" s="221"/>
      <c r="L60" s="106"/>
    </row>
    <row r="61" spans="1:12" ht="25.5" customHeight="1" x14ac:dyDescent="0.15">
      <c r="A61" s="179" t="s">
        <v>509</v>
      </c>
      <c r="B61" s="179">
        <v>8311</v>
      </c>
      <c r="C61" s="184" t="s">
        <v>636</v>
      </c>
      <c r="D61" s="217"/>
      <c r="E61" s="229"/>
      <c r="F61" s="105" t="s">
        <v>320</v>
      </c>
      <c r="G61" s="144"/>
      <c r="H61" s="103" t="s">
        <v>349</v>
      </c>
      <c r="I61" s="121">
        <v>-11</v>
      </c>
      <c r="J61" s="221"/>
      <c r="L61" s="106"/>
    </row>
    <row r="62" spans="1:12" ht="25.5" customHeight="1" x14ac:dyDescent="0.15">
      <c r="A62" s="179" t="s">
        <v>913</v>
      </c>
      <c r="B62" s="179">
        <v>9311</v>
      </c>
      <c r="C62" s="184" t="s">
        <v>926</v>
      </c>
      <c r="D62" s="217"/>
      <c r="E62" s="319"/>
      <c r="F62" s="105" t="s">
        <v>915</v>
      </c>
      <c r="G62" s="145"/>
      <c r="H62" s="107" t="s">
        <v>927</v>
      </c>
      <c r="I62" s="121">
        <v>-11</v>
      </c>
      <c r="J62" s="222"/>
      <c r="L62" s="106"/>
    </row>
    <row r="63" spans="1:12" ht="25.5" customHeight="1" x14ac:dyDescent="0.15">
      <c r="A63" s="179" t="s">
        <v>509</v>
      </c>
      <c r="B63" s="179">
        <v>1211</v>
      </c>
      <c r="C63" s="105" t="s">
        <v>637</v>
      </c>
      <c r="D63" s="217"/>
      <c r="E63" s="320" t="s">
        <v>326</v>
      </c>
      <c r="F63" s="315"/>
      <c r="G63" s="316"/>
      <c r="H63" s="317"/>
      <c r="I63" s="104">
        <v>35</v>
      </c>
      <c r="J63" s="220" t="s">
        <v>226</v>
      </c>
      <c r="L63" s="106"/>
    </row>
    <row r="64" spans="1:12" ht="25.5" customHeight="1" x14ac:dyDescent="0.15">
      <c r="A64" s="179" t="s">
        <v>509</v>
      </c>
      <c r="B64" s="179">
        <v>1212</v>
      </c>
      <c r="C64" s="105" t="s">
        <v>638</v>
      </c>
      <c r="D64" s="217"/>
      <c r="E64" s="321"/>
      <c r="F64" s="105" t="s">
        <v>596</v>
      </c>
      <c r="G64" s="144"/>
      <c r="H64" s="103" t="s">
        <v>606</v>
      </c>
      <c r="I64" s="104">
        <f>ROUND(I63*245/1000,0)</f>
        <v>9</v>
      </c>
      <c r="J64" s="221"/>
      <c r="L64" s="106"/>
    </row>
    <row r="65" spans="1:12" ht="25.5" customHeight="1" x14ac:dyDescent="0.15">
      <c r="A65" s="179" t="s">
        <v>509</v>
      </c>
      <c r="B65" s="179">
        <v>1213</v>
      </c>
      <c r="C65" s="105" t="s">
        <v>639</v>
      </c>
      <c r="D65" s="217"/>
      <c r="E65" s="321"/>
      <c r="F65" s="105" t="s">
        <v>598</v>
      </c>
      <c r="G65" s="144"/>
      <c r="H65" s="103" t="s">
        <v>608</v>
      </c>
      <c r="I65" s="104">
        <f>ROUND(I63*224/1000,0)</f>
        <v>8</v>
      </c>
      <c r="J65" s="221"/>
      <c r="L65" s="106"/>
    </row>
    <row r="66" spans="1:12" ht="25.5" customHeight="1" x14ac:dyDescent="0.15">
      <c r="A66" s="179" t="s">
        <v>509</v>
      </c>
      <c r="B66" s="179">
        <v>1214</v>
      </c>
      <c r="C66" s="105" t="s">
        <v>640</v>
      </c>
      <c r="D66" s="217"/>
      <c r="E66" s="321"/>
      <c r="F66" s="105" t="s">
        <v>600</v>
      </c>
      <c r="G66" s="144"/>
      <c r="H66" s="103" t="s">
        <v>610</v>
      </c>
      <c r="I66" s="104">
        <f>ROUND(I63*182/1000,0)</f>
        <v>6</v>
      </c>
      <c r="J66" s="221"/>
      <c r="L66" s="106"/>
    </row>
    <row r="67" spans="1:12" ht="25.5" customHeight="1" x14ac:dyDescent="0.15">
      <c r="A67" s="179" t="s">
        <v>509</v>
      </c>
      <c r="B67" s="179">
        <v>6500</v>
      </c>
      <c r="C67" s="105" t="s">
        <v>534</v>
      </c>
      <c r="D67" s="217"/>
      <c r="E67" s="321"/>
      <c r="F67" s="105" t="s">
        <v>602</v>
      </c>
      <c r="G67" s="144"/>
      <c r="H67" s="103" t="s">
        <v>508</v>
      </c>
      <c r="I67" s="104">
        <f>ROUND($I63*145/1000,0)</f>
        <v>5</v>
      </c>
      <c r="J67" s="221"/>
      <c r="L67" s="106"/>
    </row>
    <row r="68" spans="1:12" ht="25.5" customHeight="1" x14ac:dyDescent="0.15">
      <c r="A68" s="179" t="s">
        <v>509</v>
      </c>
      <c r="B68" s="179">
        <v>8312</v>
      </c>
      <c r="C68" s="105" t="s">
        <v>641</v>
      </c>
      <c r="D68" s="217"/>
      <c r="E68" s="321"/>
      <c r="F68" s="105" t="s">
        <v>320</v>
      </c>
      <c r="G68" s="144"/>
      <c r="H68" s="103" t="s">
        <v>327</v>
      </c>
      <c r="I68" s="121">
        <v>-1</v>
      </c>
      <c r="J68" s="221"/>
      <c r="L68" s="106"/>
    </row>
    <row r="69" spans="1:12" ht="25.5" customHeight="1" x14ac:dyDescent="0.15">
      <c r="A69" s="179" t="s">
        <v>913</v>
      </c>
      <c r="B69" s="179">
        <v>9312</v>
      </c>
      <c r="C69" s="105" t="s">
        <v>928</v>
      </c>
      <c r="D69" s="217"/>
      <c r="E69" s="322"/>
      <c r="F69" s="105" t="s">
        <v>915</v>
      </c>
      <c r="G69" s="145"/>
      <c r="H69" s="107" t="s">
        <v>925</v>
      </c>
      <c r="I69" s="121">
        <v>-1</v>
      </c>
      <c r="J69" s="222"/>
      <c r="L69" s="106"/>
    </row>
    <row r="70" spans="1:12" ht="25.5" customHeight="1" x14ac:dyDescent="0.15">
      <c r="A70" s="179" t="s">
        <v>509</v>
      </c>
      <c r="B70" s="179">
        <v>1031</v>
      </c>
      <c r="C70" s="105" t="s">
        <v>642</v>
      </c>
      <c r="D70" s="217"/>
      <c r="E70" s="227" t="s">
        <v>328</v>
      </c>
      <c r="F70" s="314"/>
      <c r="G70" s="314"/>
      <c r="H70" s="314"/>
      <c r="I70" s="121">
        <v>2114</v>
      </c>
      <c r="J70" s="220" t="s">
        <v>321</v>
      </c>
      <c r="L70" s="106"/>
    </row>
    <row r="71" spans="1:12" ht="25.5" customHeight="1" x14ac:dyDescent="0.15">
      <c r="A71" s="179" t="s">
        <v>509</v>
      </c>
      <c r="B71" s="179">
        <v>1032</v>
      </c>
      <c r="C71" s="105" t="s">
        <v>643</v>
      </c>
      <c r="D71" s="217"/>
      <c r="E71" s="229"/>
      <c r="F71" s="105" t="s">
        <v>596</v>
      </c>
      <c r="G71" s="144"/>
      <c r="H71" s="103" t="s">
        <v>606</v>
      </c>
      <c r="I71" s="121">
        <f>ROUND(I70*245/1000,0)</f>
        <v>518</v>
      </c>
      <c r="J71" s="221"/>
      <c r="L71" s="106"/>
    </row>
    <row r="72" spans="1:12" ht="25.5" customHeight="1" x14ac:dyDescent="0.15">
      <c r="A72" s="179" t="s">
        <v>509</v>
      </c>
      <c r="B72" s="179">
        <v>1033</v>
      </c>
      <c r="C72" s="105" t="s">
        <v>644</v>
      </c>
      <c r="D72" s="217"/>
      <c r="E72" s="229"/>
      <c r="F72" s="105" t="s">
        <v>598</v>
      </c>
      <c r="G72" s="144"/>
      <c r="H72" s="103" t="s">
        <v>608</v>
      </c>
      <c r="I72" s="121">
        <f>ROUND(I70*224/1000,0)</f>
        <v>474</v>
      </c>
      <c r="J72" s="221"/>
      <c r="L72" s="106"/>
    </row>
    <row r="73" spans="1:12" ht="25.5" customHeight="1" x14ac:dyDescent="0.15">
      <c r="A73" s="179" t="s">
        <v>509</v>
      </c>
      <c r="B73" s="179">
        <v>1034</v>
      </c>
      <c r="C73" s="105" t="s">
        <v>645</v>
      </c>
      <c r="D73" s="217"/>
      <c r="E73" s="229"/>
      <c r="F73" s="105" t="s">
        <v>600</v>
      </c>
      <c r="G73" s="144"/>
      <c r="H73" s="103" t="s">
        <v>610</v>
      </c>
      <c r="I73" s="121">
        <f>ROUND(I70*182/1000,0)</f>
        <v>385</v>
      </c>
      <c r="J73" s="221"/>
      <c r="L73" s="106"/>
    </row>
    <row r="74" spans="1:12" ht="25.5" customHeight="1" x14ac:dyDescent="0.15">
      <c r="A74" s="179" t="s">
        <v>509</v>
      </c>
      <c r="B74" s="179">
        <v>6420</v>
      </c>
      <c r="C74" s="105" t="s">
        <v>540</v>
      </c>
      <c r="D74" s="217"/>
      <c r="E74" s="229"/>
      <c r="F74" s="105" t="s">
        <v>602</v>
      </c>
      <c r="G74" s="144"/>
      <c r="H74" s="103" t="s">
        <v>508</v>
      </c>
      <c r="I74" s="121">
        <f>ROUND($I70*145/1000,0)</f>
        <v>307</v>
      </c>
      <c r="J74" s="221"/>
      <c r="L74" s="106"/>
    </row>
    <row r="75" spans="1:12" ht="25.5" customHeight="1" x14ac:dyDescent="0.15">
      <c r="A75" s="179" t="s">
        <v>509</v>
      </c>
      <c r="B75" s="179">
        <v>8313</v>
      </c>
      <c r="C75" s="105" t="s">
        <v>646</v>
      </c>
      <c r="D75" s="217"/>
      <c r="E75" s="229"/>
      <c r="F75" s="105" t="s">
        <v>320</v>
      </c>
      <c r="G75" s="144"/>
      <c r="H75" s="103" t="s">
        <v>350</v>
      </c>
      <c r="I75" s="121">
        <v>-21</v>
      </c>
      <c r="J75" s="221"/>
      <c r="L75" s="106"/>
    </row>
    <row r="76" spans="1:12" ht="25.5" customHeight="1" x14ac:dyDescent="0.15">
      <c r="A76" s="179" t="s">
        <v>913</v>
      </c>
      <c r="B76" s="179">
        <v>9313</v>
      </c>
      <c r="C76" s="105" t="s">
        <v>929</v>
      </c>
      <c r="D76" s="217"/>
      <c r="E76" s="319"/>
      <c r="F76" s="105" t="s">
        <v>915</v>
      </c>
      <c r="G76" s="145"/>
      <c r="H76" s="107" t="s">
        <v>930</v>
      </c>
      <c r="I76" s="121">
        <v>-21</v>
      </c>
      <c r="J76" s="222"/>
      <c r="L76" s="106"/>
    </row>
    <row r="77" spans="1:12" ht="25.5" customHeight="1" x14ac:dyDescent="0.15">
      <c r="A77" s="179" t="s">
        <v>509</v>
      </c>
      <c r="B77" s="179">
        <v>1231</v>
      </c>
      <c r="C77" s="105" t="s">
        <v>647</v>
      </c>
      <c r="D77" s="217"/>
      <c r="E77" s="320" t="s">
        <v>330</v>
      </c>
      <c r="F77" s="314"/>
      <c r="G77" s="314"/>
      <c r="H77" s="314"/>
      <c r="I77" s="121">
        <v>69</v>
      </c>
      <c r="J77" s="220" t="s">
        <v>226</v>
      </c>
      <c r="L77" s="106"/>
    </row>
    <row r="78" spans="1:12" ht="25.5" customHeight="1" x14ac:dyDescent="0.15">
      <c r="A78" s="179" t="s">
        <v>509</v>
      </c>
      <c r="B78" s="179">
        <v>1232</v>
      </c>
      <c r="C78" s="105" t="s">
        <v>648</v>
      </c>
      <c r="D78" s="217"/>
      <c r="E78" s="321"/>
      <c r="F78" s="105" t="s">
        <v>596</v>
      </c>
      <c r="G78" s="144"/>
      <c r="H78" s="103" t="s">
        <v>606</v>
      </c>
      <c r="I78" s="121">
        <f>ROUND(I77*245/1000,0)</f>
        <v>17</v>
      </c>
      <c r="J78" s="221"/>
      <c r="L78" s="106"/>
    </row>
    <row r="79" spans="1:12" ht="25.5" customHeight="1" x14ac:dyDescent="0.15">
      <c r="A79" s="179" t="s">
        <v>509</v>
      </c>
      <c r="B79" s="179">
        <v>1233</v>
      </c>
      <c r="C79" s="105" t="s">
        <v>649</v>
      </c>
      <c r="D79" s="217"/>
      <c r="E79" s="321"/>
      <c r="F79" s="105" t="s">
        <v>598</v>
      </c>
      <c r="G79" s="144"/>
      <c r="H79" s="103" t="s">
        <v>608</v>
      </c>
      <c r="I79" s="121">
        <f>ROUND(I77*224/1000,0)</f>
        <v>15</v>
      </c>
      <c r="J79" s="221"/>
      <c r="L79" s="106"/>
    </row>
    <row r="80" spans="1:12" ht="25.5" customHeight="1" x14ac:dyDescent="0.15">
      <c r="A80" s="179" t="s">
        <v>509</v>
      </c>
      <c r="B80" s="179">
        <v>1234</v>
      </c>
      <c r="C80" s="105" t="s">
        <v>650</v>
      </c>
      <c r="D80" s="217"/>
      <c r="E80" s="321"/>
      <c r="F80" s="105" t="s">
        <v>600</v>
      </c>
      <c r="G80" s="144"/>
      <c r="H80" s="103" t="s">
        <v>610</v>
      </c>
      <c r="I80" s="121">
        <f>ROUND(I77*182/1000,0)</f>
        <v>13</v>
      </c>
      <c r="J80" s="221"/>
      <c r="L80" s="106"/>
    </row>
    <row r="81" spans="1:12" ht="25.5" customHeight="1" x14ac:dyDescent="0.15">
      <c r="A81" s="179" t="s">
        <v>509</v>
      </c>
      <c r="B81" s="179">
        <v>6520</v>
      </c>
      <c r="C81" s="105" t="s">
        <v>541</v>
      </c>
      <c r="D81" s="217"/>
      <c r="E81" s="321"/>
      <c r="F81" s="105" t="s">
        <v>602</v>
      </c>
      <c r="G81" s="144"/>
      <c r="H81" s="103" t="s">
        <v>508</v>
      </c>
      <c r="I81" s="121">
        <f>ROUND($I77*145/1000,0)</f>
        <v>10</v>
      </c>
      <c r="J81" s="221"/>
      <c r="L81" s="106"/>
    </row>
    <row r="82" spans="1:12" ht="25.5" customHeight="1" x14ac:dyDescent="0.15">
      <c r="A82" s="179" t="s">
        <v>509</v>
      </c>
      <c r="B82" s="179">
        <v>8314</v>
      </c>
      <c r="C82" s="105" t="s">
        <v>651</v>
      </c>
      <c r="D82" s="217"/>
      <c r="E82" s="321"/>
      <c r="F82" s="105" t="s">
        <v>320</v>
      </c>
      <c r="G82" s="144"/>
      <c r="H82" s="103" t="s">
        <v>331</v>
      </c>
      <c r="I82" s="121">
        <v>-1</v>
      </c>
      <c r="J82" s="221"/>
      <c r="L82" s="106"/>
    </row>
    <row r="83" spans="1:12" ht="25.5" customHeight="1" x14ac:dyDescent="0.15">
      <c r="A83" s="179" t="s">
        <v>913</v>
      </c>
      <c r="B83" s="179">
        <v>9314</v>
      </c>
      <c r="C83" s="105" t="s">
        <v>931</v>
      </c>
      <c r="D83" s="217"/>
      <c r="E83" s="322"/>
      <c r="F83" s="105" t="s">
        <v>915</v>
      </c>
      <c r="G83" s="145"/>
      <c r="H83" s="107" t="s">
        <v>925</v>
      </c>
      <c r="I83" s="121">
        <v>-1</v>
      </c>
      <c r="J83" s="222"/>
      <c r="L83" s="106"/>
    </row>
    <row r="84" spans="1:12" ht="25.5" customHeight="1" x14ac:dyDescent="0.15">
      <c r="A84" s="179" t="s">
        <v>509</v>
      </c>
      <c r="B84" s="179">
        <v>1051</v>
      </c>
      <c r="C84" s="105" t="s">
        <v>652</v>
      </c>
      <c r="D84" s="217"/>
      <c r="E84" s="320" t="s">
        <v>332</v>
      </c>
      <c r="F84" s="314"/>
      <c r="G84" s="314"/>
      <c r="H84" s="314"/>
      <c r="I84" s="121">
        <v>3354</v>
      </c>
      <c r="J84" s="220" t="s">
        <v>321</v>
      </c>
      <c r="L84" s="106"/>
    </row>
    <row r="85" spans="1:12" ht="25.5" customHeight="1" x14ac:dyDescent="0.15">
      <c r="A85" s="179" t="s">
        <v>509</v>
      </c>
      <c r="B85" s="179">
        <v>1052</v>
      </c>
      <c r="C85" s="105" t="s">
        <v>653</v>
      </c>
      <c r="D85" s="217"/>
      <c r="E85" s="321"/>
      <c r="F85" s="105" t="s">
        <v>596</v>
      </c>
      <c r="G85" s="144"/>
      <c r="H85" s="103" t="s">
        <v>606</v>
      </c>
      <c r="I85" s="121">
        <f>ROUND(I84*245/1000,0)</f>
        <v>822</v>
      </c>
      <c r="J85" s="221"/>
      <c r="L85" s="106"/>
    </row>
    <row r="86" spans="1:12" ht="25.5" customHeight="1" x14ac:dyDescent="0.15">
      <c r="A86" s="179" t="s">
        <v>509</v>
      </c>
      <c r="B86" s="179">
        <v>1053</v>
      </c>
      <c r="C86" s="105" t="s">
        <v>654</v>
      </c>
      <c r="D86" s="217"/>
      <c r="E86" s="321"/>
      <c r="F86" s="105" t="s">
        <v>598</v>
      </c>
      <c r="G86" s="144"/>
      <c r="H86" s="103" t="s">
        <v>608</v>
      </c>
      <c r="I86" s="121">
        <f>ROUND(I84*224/1000,0)</f>
        <v>751</v>
      </c>
      <c r="J86" s="221"/>
      <c r="L86" s="106"/>
    </row>
    <row r="87" spans="1:12" ht="25.5" customHeight="1" x14ac:dyDescent="0.15">
      <c r="A87" s="179" t="s">
        <v>509</v>
      </c>
      <c r="B87" s="179">
        <v>1054</v>
      </c>
      <c r="C87" s="105" t="s">
        <v>655</v>
      </c>
      <c r="D87" s="217"/>
      <c r="E87" s="321"/>
      <c r="F87" s="105" t="s">
        <v>600</v>
      </c>
      <c r="G87" s="144"/>
      <c r="H87" s="103" t="s">
        <v>610</v>
      </c>
      <c r="I87" s="121">
        <f>ROUND(I84*182/1000,0)</f>
        <v>610</v>
      </c>
      <c r="J87" s="221"/>
      <c r="L87" s="106"/>
    </row>
    <row r="88" spans="1:12" ht="25.5" customHeight="1" x14ac:dyDescent="0.15">
      <c r="A88" s="179" t="s">
        <v>509</v>
      </c>
      <c r="B88" s="179">
        <v>6440</v>
      </c>
      <c r="C88" s="105" t="s">
        <v>542</v>
      </c>
      <c r="D88" s="217"/>
      <c r="E88" s="321"/>
      <c r="F88" s="105" t="s">
        <v>602</v>
      </c>
      <c r="G88" s="144"/>
      <c r="H88" s="103" t="s">
        <v>508</v>
      </c>
      <c r="I88" s="121">
        <f>ROUND($I84*145/1000,0)</f>
        <v>486</v>
      </c>
      <c r="J88" s="221"/>
      <c r="L88" s="106"/>
    </row>
    <row r="89" spans="1:12" ht="25.5" customHeight="1" x14ac:dyDescent="0.15">
      <c r="A89" s="179" t="s">
        <v>509</v>
      </c>
      <c r="B89" s="179">
        <v>8315</v>
      </c>
      <c r="C89" s="105" t="s">
        <v>656</v>
      </c>
      <c r="D89" s="217"/>
      <c r="E89" s="321"/>
      <c r="F89" s="105" t="s">
        <v>320</v>
      </c>
      <c r="G89" s="144"/>
      <c r="H89" s="103" t="s">
        <v>351</v>
      </c>
      <c r="I89" s="121">
        <v>-34</v>
      </c>
      <c r="J89" s="221"/>
      <c r="L89" s="106"/>
    </row>
    <row r="90" spans="1:12" ht="25.5" customHeight="1" x14ac:dyDescent="0.15">
      <c r="A90" s="179" t="s">
        <v>913</v>
      </c>
      <c r="B90" s="179">
        <v>9315</v>
      </c>
      <c r="C90" s="105" t="s">
        <v>932</v>
      </c>
      <c r="D90" s="217"/>
      <c r="E90" s="322"/>
      <c r="F90" s="105" t="s">
        <v>915</v>
      </c>
      <c r="G90" s="145"/>
      <c r="H90" s="107" t="s">
        <v>933</v>
      </c>
      <c r="I90" s="121">
        <v>-34</v>
      </c>
      <c r="J90" s="222"/>
      <c r="L90" s="106"/>
    </row>
    <row r="91" spans="1:12" ht="25.5" customHeight="1" x14ac:dyDescent="0.15">
      <c r="A91" s="179" t="s">
        <v>509</v>
      </c>
      <c r="B91" s="179">
        <v>1251</v>
      </c>
      <c r="C91" s="105" t="s">
        <v>657</v>
      </c>
      <c r="D91" s="217"/>
      <c r="E91" s="290" t="s">
        <v>334</v>
      </c>
      <c r="F91" s="318"/>
      <c r="G91" s="314"/>
      <c r="H91" s="314"/>
      <c r="I91" s="121">
        <v>111</v>
      </c>
      <c r="J91" s="216" t="s">
        <v>226</v>
      </c>
      <c r="L91" s="106"/>
    </row>
    <row r="92" spans="1:12" ht="25.5" customHeight="1" x14ac:dyDescent="0.15">
      <c r="A92" s="179" t="s">
        <v>509</v>
      </c>
      <c r="B92" s="179">
        <v>1252</v>
      </c>
      <c r="C92" s="105" t="s">
        <v>658</v>
      </c>
      <c r="D92" s="217"/>
      <c r="E92" s="290"/>
      <c r="F92" s="144" t="s">
        <v>596</v>
      </c>
      <c r="G92" s="144"/>
      <c r="H92" s="103" t="s">
        <v>606</v>
      </c>
      <c r="I92" s="121">
        <f>ROUND(I91*245/1000,0)</f>
        <v>27</v>
      </c>
      <c r="J92" s="216"/>
      <c r="L92" s="106"/>
    </row>
    <row r="93" spans="1:12" ht="25.5" customHeight="1" x14ac:dyDescent="0.15">
      <c r="A93" s="179" t="s">
        <v>509</v>
      </c>
      <c r="B93" s="179">
        <v>1253</v>
      </c>
      <c r="C93" s="105" t="s">
        <v>659</v>
      </c>
      <c r="D93" s="217"/>
      <c r="E93" s="290"/>
      <c r="F93" s="144" t="s">
        <v>598</v>
      </c>
      <c r="G93" s="144"/>
      <c r="H93" s="103" t="s">
        <v>608</v>
      </c>
      <c r="I93" s="121">
        <f>ROUND(I91*224/1000,0)</f>
        <v>25</v>
      </c>
      <c r="J93" s="216"/>
      <c r="L93" s="106"/>
    </row>
    <row r="94" spans="1:12" ht="25.5" customHeight="1" x14ac:dyDescent="0.15">
      <c r="A94" s="179" t="s">
        <v>509</v>
      </c>
      <c r="B94" s="179">
        <v>1254</v>
      </c>
      <c r="C94" s="105" t="s">
        <v>660</v>
      </c>
      <c r="D94" s="217"/>
      <c r="E94" s="290"/>
      <c r="F94" s="144" t="s">
        <v>600</v>
      </c>
      <c r="G94" s="144"/>
      <c r="H94" s="103" t="s">
        <v>610</v>
      </c>
      <c r="I94" s="121">
        <f>ROUND(I91*182/1000,0)</f>
        <v>20</v>
      </c>
      <c r="J94" s="216"/>
      <c r="L94" s="106"/>
    </row>
    <row r="95" spans="1:12" ht="25.5" customHeight="1" x14ac:dyDescent="0.15">
      <c r="A95" s="179" t="s">
        <v>509</v>
      </c>
      <c r="B95" s="179">
        <v>6540</v>
      </c>
      <c r="C95" s="105" t="s">
        <v>543</v>
      </c>
      <c r="D95" s="217"/>
      <c r="E95" s="290"/>
      <c r="F95" s="144" t="s">
        <v>602</v>
      </c>
      <c r="G95" s="144"/>
      <c r="H95" s="103" t="s">
        <v>508</v>
      </c>
      <c r="I95" s="121">
        <f>ROUND($I91*145/1000,0)</f>
        <v>16</v>
      </c>
      <c r="J95" s="216"/>
      <c r="L95" s="106"/>
    </row>
    <row r="96" spans="1:12" ht="25.5" customHeight="1" x14ac:dyDescent="0.15">
      <c r="A96" s="179" t="s">
        <v>509</v>
      </c>
      <c r="B96" s="179">
        <v>8316</v>
      </c>
      <c r="C96" s="105" t="s">
        <v>661</v>
      </c>
      <c r="D96" s="217"/>
      <c r="E96" s="290"/>
      <c r="F96" s="144" t="s">
        <v>320</v>
      </c>
      <c r="G96" s="144"/>
      <c r="H96" s="103" t="s">
        <v>331</v>
      </c>
      <c r="I96" s="121">
        <v>-1</v>
      </c>
      <c r="J96" s="216"/>
      <c r="L96" s="106"/>
    </row>
    <row r="97" spans="1:12" ht="25.5" customHeight="1" x14ac:dyDescent="0.15">
      <c r="A97" s="179" t="s">
        <v>913</v>
      </c>
      <c r="B97" s="179">
        <v>9316</v>
      </c>
      <c r="C97" s="105" t="s">
        <v>934</v>
      </c>
      <c r="D97" s="217"/>
      <c r="E97" s="290"/>
      <c r="F97" s="105" t="s">
        <v>915</v>
      </c>
      <c r="G97" s="145"/>
      <c r="H97" s="107" t="s">
        <v>925</v>
      </c>
      <c r="I97" s="121">
        <v>-1</v>
      </c>
      <c r="J97" s="216"/>
      <c r="L97" s="106"/>
    </row>
    <row r="98" spans="1:12" ht="25.5" customHeight="1" x14ac:dyDescent="0.15">
      <c r="A98" s="67"/>
      <c r="B98" s="67"/>
      <c r="C98" s="75"/>
      <c r="D98" s="194"/>
      <c r="E98" s="114"/>
      <c r="F98" s="75"/>
      <c r="G98" s="75"/>
      <c r="H98" s="112"/>
      <c r="I98" s="115"/>
      <c r="J98" s="67"/>
      <c r="L98" s="106"/>
    </row>
    <row r="99" spans="1:12" ht="25.5" customHeight="1" x14ac:dyDescent="0.15">
      <c r="A99" s="193" t="s">
        <v>348</v>
      </c>
      <c r="B99" s="67"/>
      <c r="C99" s="75"/>
      <c r="D99" s="194"/>
      <c r="E99" s="114"/>
      <c r="F99" s="75"/>
      <c r="G99" s="75"/>
      <c r="H99" s="112"/>
      <c r="I99" s="115"/>
      <c r="J99" s="67"/>
      <c r="L99" s="106"/>
    </row>
    <row r="100" spans="1:12" ht="25.5" customHeight="1" x14ac:dyDescent="0.15">
      <c r="A100" s="198" t="s">
        <v>2</v>
      </c>
      <c r="B100" s="198"/>
      <c r="C100" s="303" t="s">
        <v>3</v>
      </c>
      <c r="D100" s="303" t="s">
        <v>4</v>
      </c>
      <c r="E100" s="303"/>
      <c r="F100" s="303"/>
      <c r="G100" s="303"/>
      <c r="H100" s="303"/>
      <c r="I100" s="313" t="s">
        <v>485</v>
      </c>
      <c r="J100" s="303" t="s">
        <v>8</v>
      </c>
      <c r="L100" s="106"/>
    </row>
    <row r="101" spans="1:12" ht="25.5" customHeight="1" x14ac:dyDescent="0.15">
      <c r="A101" s="187" t="s">
        <v>0</v>
      </c>
      <c r="B101" s="187" t="s">
        <v>1</v>
      </c>
      <c r="C101" s="303"/>
      <c r="D101" s="303"/>
      <c r="E101" s="303"/>
      <c r="F101" s="303"/>
      <c r="G101" s="303"/>
      <c r="H101" s="303"/>
      <c r="I101" s="313"/>
      <c r="J101" s="303"/>
      <c r="L101" s="106"/>
    </row>
    <row r="102" spans="1:12" ht="25.5" customHeight="1" x14ac:dyDescent="0.15">
      <c r="A102" s="304" t="s">
        <v>171</v>
      </c>
      <c r="B102" s="305"/>
      <c r="C102" s="305"/>
      <c r="D102" s="305"/>
      <c r="E102" s="305"/>
      <c r="F102" s="305"/>
      <c r="G102" s="305"/>
      <c r="H102" s="305"/>
      <c r="I102" s="305"/>
      <c r="J102" s="306"/>
      <c r="L102" s="106"/>
    </row>
    <row r="103" spans="1:12" ht="25.5" customHeight="1" x14ac:dyDescent="0.15">
      <c r="A103" s="179" t="s">
        <v>509</v>
      </c>
      <c r="B103" s="179">
        <v>1111</v>
      </c>
      <c r="C103" s="105" t="s">
        <v>662</v>
      </c>
      <c r="D103" s="217" t="s">
        <v>322</v>
      </c>
      <c r="E103" s="227" t="s">
        <v>323</v>
      </c>
      <c r="F103" s="314"/>
      <c r="G103" s="314"/>
      <c r="H103" s="314"/>
      <c r="I103" s="104">
        <v>1000</v>
      </c>
      <c r="J103" s="220" t="s">
        <v>321</v>
      </c>
      <c r="L103" s="106"/>
    </row>
    <row r="104" spans="1:12" ht="25.5" customHeight="1" x14ac:dyDescent="0.15">
      <c r="A104" s="179" t="s">
        <v>509</v>
      </c>
      <c r="B104" s="179">
        <v>1112</v>
      </c>
      <c r="C104" s="105" t="s">
        <v>663</v>
      </c>
      <c r="D104" s="217"/>
      <c r="E104" s="229"/>
      <c r="F104" s="105" t="s">
        <v>596</v>
      </c>
      <c r="G104" s="144"/>
      <c r="H104" s="103" t="s">
        <v>606</v>
      </c>
      <c r="I104" s="186">
        <f>ROUND(I103*245/1000,0)</f>
        <v>245</v>
      </c>
      <c r="J104" s="221"/>
      <c r="L104" s="106"/>
    </row>
    <row r="105" spans="1:12" ht="25.5" customHeight="1" x14ac:dyDescent="0.15">
      <c r="A105" s="179" t="s">
        <v>509</v>
      </c>
      <c r="B105" s="179">
        <v>1113</v>
      </c>
      <c r="C105" s="105" t="s">
        <v>664</v>
      </c>
      <c r="D105" s="217"/>
      <c r="E105" s="229"/>
      <c r="F105" s="105" t="s">
        <v>598</v>
      </c>
      <c r="G105" s="144"/>
      <c r="H105" s="103" t="s">
        <v>608</v>
      </c>
      <c r="I105" s="186">
        <f>ROUND(I103*224/1000,0)</f>
        <v>224</v>
      </c>
      <c r="J105" s="221"/>
      <c r="L105" s="106"/>
    </row>
    <row r="106" spans="1:12" ht="25.5" customHeight="1" x14ac:dyDescent="0.15">
      <c r="A106" s="179" t="s">
        <v>509</v>
      </c>
      <c r="B106" s="179">
        <v>1114</v>
      </c>
      <c r="C106" s="105" t="s">
        <v>665</v>
      </c>
      <c r="D106" s="217"/>
      <c r="E106" s="229"/>
      <c r="F106" s="105" t="s">
        <v>600</v>
      </c>
      <c r="G106" s="144"/>
      <c r="H106" s="103" t="s">
        <v>610</v>
      </c>
      <c r="I106" s="186">
        <f>ROUND(I103*182/1000,0)</f>
        <v>182</v>
      </c>
      <c r="J106" s="221"/>
      <c r="L106" s="106"/>
    </row>
    <row r="107" spans="1:12" ht="25.5" customHeight="1" x14ac:dyDescent="0.15">
      <c r="A107" s="179" t="s">
        <v>509</v>
      </c>
      <c r="B107" s="179">
        <v>6600</v>
      </c>
      <c r="C107" s="105" t="s">
        <v>544</v>
      </c>
      <c r="D107" s="217"/>
      <c r="E107" s="229"/>
      <c r="F107" s="105" t="s">
        <v>602</v>
      </c>
      <c r="G107" s="144"/>
      <c r="H107" s="103" t="s">
        <v>508</v>
      </c>
      <c r="I107" s="186">
        <f>ROUND($I103*145/1000,0)</f>
        <v>145</v>
      </c>
      <c r="J107" s="221"/>
      <c r="L107" s="106"/>
    </row>
    <row r="108" spans="1:12" ht="25.5" customHeight="1" x14ac:dyDescent="0.15">
      <c r="A108" s="179" t="s">
        <v>509</v>
      </c>
      <c r="B108" s="179">
        <v>8411</v>
      </c>
      <c r="C108" s="184" t="s">
        <v>666</v>
      </c>
      <c r="D108" s="217"/>
      <c r="E108" s="229"/>
      <c r="F108" s="105" t="s">
        <v>320</v>
      </c>
      <c r="G108" s="144"/>
      <c r="H108" s="103" t="s">
        <v>352</v>
      </c>
      <c r="I108" s="121">
        <v>-10</v>
      </c>
      <c r="J108" s="221"/>
      <c r="L108" s="106"/>
    </row>
    <row r="109" spans="1:12" ht="25.5" customHeight="1" x14ac:dyDescent="0.15">
      <c r="A109" s="179" t="s">
        <v>913</v>
      </c>
      <c r="B109" s="179">
        <v>9411</v>
      </c>
      <c r="C109" s="184" t="s">
        <v>935</v>
      </c>
      <c r="D109" s="217"/>
      <c r="E109" s="319"/>
      <c r="F109" s="105" t="s">
        <v>915</v>
      </c>
      <c r="G109" s="145"/>
      <c r="H109" s="107" t="s">
        <v>936</v>
      </c>
      <c r="I109" s="121">
        <v>-10</v>
      </c>
      <c r="J109" s="222"/>
      <c r="L109" s="106"/>
    </row>
    <row r="110" spans="1:12" ht="25.5" customHeight="1" x14ac:dyDescent="0.15">
      <c r="A110" s="179" t="s">
        <v>509</v>
      </c>
      <c r="B110" s="179">
        <v>1120</v>
      </c>
      <c r="C110" s="105" t="s">
        <v>667</v>
      </c>
      <c r="D110" s="217"/>
      <c r="E110" s="320" t="s">
        <v>326</v>
      </c>
      <c r="F110" s="315"/>
      <c r="G110" s="316"/>
      <c r="H110" s="317"/>
      <c r="I110" s="104">
        <v>33</v>
      </c>
      <c r="J110" s="220" t="s">
        <v>226</v>
      </c>
      <c r="L110" s="106"/>
    </row>
    <row r="111" spans="1:12" ht="25.5" customHeight="1" x14ac:dyDescent="0.15">
      <c r="A111" s="179" t="s">
        <v>509</v>
      </c>
      <c r="B111" s="179">
        <v>1122</v>
      </c>
      <c r="C111" s="105" t="s">
        <v>668</v>
      </c>
      <c r="D111" s="217"/>
      <c r="E111" s="321"/>
      <c r="F111" s="105" t="s">
        <v>596</v>
      </c>
      <c r="G111" s="144"/>
      <c r="H111" s="103" t="s">
        <v>606</v>
      </c>
      <c r="I111" s="186">
        <f>ROUND(I110*245/1000,0)</f>
        <v>8</v>
      </c>
      <c r="J111" s="221"/>
      <c r="L111" s="106"/>
    </row>
    <row r="112" spans="1:12" ht="25.5" customHeight="1" x14ac:dyDescent="0.15">
      <c r="A112" s="179" t="s">
        <v>509</v>
      </c>
      <c r="B112" s="179">
        <v>1123</v>
      </c>
      <c r="C112" s="105" t="s">
        <v>669</v>
      </c>
      <c r="D112" s="217"/>
      <c r="E112" s="321"/>
      <c r="F112" s="105" t="s">
        <v>598</v>
      </c>
      <c r="G112" s="144"/>
      <c r="H112" s="103" t="s">
        <v>608</v>
      </c>
      <c r="I112" s="186">
        <f>ROUND(I110*224/1000,0)</f>
        <v>7</v>
      </c>
      <c r="J112" s="221"/>
      <c r="L112" s="106"/>
    </row>
    <row r="113" spans="1:12" ht="25.5" customHeight="1" x14ac:dyDescent="0.15">
      <c r="A113" s="179" t="s">
        <v>509</v>
      </c>
      <c r="B113" s="179">
        <v>1124</v>
      </c>
      <c r="C113" s="105" t="s">
        <v>670</v>
      </c>
      <c r="D113" s="217"/>
      <c r="E113" s="321"/>
      <c r="F113" s="105" t="s">
        <v>600</v>
      </c>
      <c r="G113" s="144"/>
      <c r="H113" s="103" t="s">
        <v>610</v>
      </c>
      <c r="I113" s="186">
        <f>ROUND(I110*182/1000,0)</f>
        <v>6</v>
      </c>
      <c r="J113" s="221"/>
      <c r="L113" s="106"/>
    </row>
    <row r="114" spans="1:12" ht="25.5" customHeight="1" x14ac:dyDescent="0.15">
      <c r="A114" s="179" t="s">
        <v>509</v>
      </c>
      <c r="B114" s="179">
        <v>6700</v>
      </c>
      <c r="C114" s="105" t="s">
        <v>545</v>
      </c>
      <c r="D114" s="217"/>
      <c r="E114" s="321"/>
      <c r="F114" s="105" t="s">
        <v>602</v>
      </c>
      <c r="G114" s="144"/>
      <c r="H114" s="103" t="s">
        <v>508</v>
      </c>
      <c r="I114" s="186">
        <f>ROUND($I110*145/1000,0)</f>
        <v>5</v>
      </c>
      <c r="J114" s="221"/>
      <c r="L114" s="106"/>
    </row>
    <row r="115" spans="1:12" ht="25.5" customHeight="1" x14ac:dyDescent="0.15">
      <c r="A115" s="179" t="s">
        <v>509</v>
      </c>
      <c r="B115" s="179">
        <v>8412</v>
      </c>
      <c r="C115" s="105" t="s">
        <v>671</v>
      </c>
      <c r="D115" s="217"/>
      <c r="E115" s="321"/>
      <c r="F115" s="105" t="s">
        <v>320</v>
      </c>
      <c r="G115" s="144"/>
      <c r="H115" s="103" t="s">
        <v>327</v>
      </c>
      <c r="I115" s="121">
        <v>-1</v>
      </c>
      <c r="J115" s="221"/>
      <c r="L115" s="106"/>
    </row>
    <row r="116" spans="1:12" ht="25.5" customHeight="1" x14ac:dyDescent="0.15">
      <c r="A116" s="179" t="s">
        <v>913</v>
      </c>
      <c r="B116" s="179">
        <v>9412</v>
      </c>
      <c r="C116" s="105" t="s">
        <v>937</v>
      </c>
      <c r="D116" s="217"/>
      <c r="E116" s="322"/>
      <c r="F116" s="105" t="s">
        <v>915</v>
      </c>
      <c r="G116" s="145"/>
      <c r="H116" s="107" t="s">
        <v>925</v>
      </c>
      <c r="I116" s="121">
        <v>-1</v>
      </c>
      <c r="J116" s="222"/>
      <c r="L116" s="106"/>
    </row>
    <row r="117" spans="1:12" ht="25.5" customHeight="1" x14ac:dyDescent="0.15">
      <c r="A117" s="179" t="s">
        <v>509</v>
      </c>
      <c r="B117" s="179">
        <v>1131</v>
      </c>
      <c r="C117" s="105" t="s">
        <v>672</v>
      </c>
      <c r="D117" s="217"/>
      <c r="E117" s="323" t="s">
        <v>328</v>
      </c>
      <c r="F117" s="314"/>
      <c r="G117" s="314"/>
      <c r="H117" s="314"/>
      <c r="I117" s="104">
        <v>1997</v>
      </c>
      <c r="J117" s="220" t="s">
        <v>321</v>
      </c>
      <c r="L117" s="106"/>
    </row>
    <row r="118" spans="1:12" ht="25.5" customHeight="1" x14ac:dyDescent="0.15">
      <c r="A118" s="179" t="s">
        <v>509</v>
      </c>
      <c r="B118" s="179">
        <v>1132</v>
      </c>
      <c r="C118" s="105" t="s">
        <v>673</v>
      </c>
      <c r="D118" s="217"/>
      <c r="E118" s="324"/>
      <c r="F118" s="105" t="s">
        <v>596</v>
      </c>
      <c r="G118" s="144"/>
      <c r="H118" s="103" t="s">
        <v>606</v>
      </c>
      <c r="I118" s="186">
        <f>ROUND(I117*245/1000,0)</f>
        <v>489</v>
      </c>
      <c r="J118" s="221"/>
      <c r="L118" s="106"/>
    </row>
    <row r="119" spans="1:12" ht="25.5" customHeight="1" x14ac:dyDescent="0.15">
      <c r="A119" s="179" t="s">
        <v>509</v>
      </c>
      <c r="B119" s="179">
        <v>1133</v>
      </c>
      <c r="C119" s="105" t="s">
        <v>674</v>
      </c>
      <c r="D119" s="217"/>
      <c r="E119" s="324"/>
      <c r="F119" s="105" t="s">
        <v>598</v>
      </c>
      <c r="G119" s="144"/>
      <c r="H119" s="103" t="s">
        <v>608</v>
      </c>
      <c r="I119" s="186">
        <f>ROUND(I117*224/1000,0)</f>
        <v>447</v>
      </c>
      <c r="J119" s="221"/>
      <c r="L119" s="106"/>
    </row>
    <row r="120" spans="1:12" ht="25.5" customHeight="1" x14ac:dyDescent="0.15">
      <c r="A120" s="179" t="s">
        <v>509</v>
      </c>
      <c r="B120" s="179">
        <v>1134</v>
      </c>
      <c r="C120" s="105" t="s">
        <v>675</v>
      </c>
      <c r="D120" s="217"/>
      <c r="E120" s="324"/>
      <c r="F120" s="105" t="s">
        <v>600</v>
      </c>
      <c r="G120" s="144"/>
      <c r="H120" s="103" t="s">
        <v>610</v>
      </c>
      <c r="I120" s="186">
        <f>ROUND(I117*182/1000,0)</f>
        <v>363</v>
      </c>
      <c r="J120" s="221"/>
      <c r="L120" s="106"/>
    </row>
    <row r="121" spans="1:12" ht="25.5" customHeight="1" x14ac:dyDescent="0.15">
      <c r="A121" s="179" t="s">
        <v>509</v>
      </c>
      <c r="B121" s="179">
        <v>6620</v>
      </c>
      <c r="C121" s="105" t="s">
        <v>546</v>
      </c>
      <c r="D121" s="217"/>
      <c r="E121" s="324"/>
      <c r="F121" s="105" t="s">
        <v>602</v>
      </c>
      <c r="G121" s="144"/>
      <c r="H121" s="103" t="s">
        <v>508</v>
      </c>
      <c r="I121" s="186">
        <f>ROUND($I117*145/1000,0)</f>
        <v>290</v>
      </c>
      <c r="J121" s="221"/>
      <c r="L121" s="106"/>
    </row>
    <row r="122" spans="1:12" ht="25.5" customHeight="1" x14ac:dyDescent="0.15">
      <c r="A122" s="179" t="s">
        <v>509</v>
      </c>
      <c r="B122" s="179">
        <v>8413</v>
      </c>
      <c r="C122" s="105" t="s">
        <v>676</v>
      </c>
      <c r="D122" s="217"/>
      <c r="E122" s="324"/>
      <c r="F122" s="105" t="s">
        <v>320</v>
      </c>
      <c r="G122" s="144"/>
      <c r="H122" s="103" t="s">
        <v>353</v>
      </c>
      <c r="I122" s="121">
        <v>-20</v>
      </c>
      <c r="J122" s="221"/>
      <c r="L122" s="106"/>
    </row>
    <row r="123" spans="1:12" ht="25.5" customHeight="1" x14ac:dyDescent="0.15">
      <c r="A123" s="179" t="s">
        <v>913</v>
      </c>
      <c r="B123" s="179">
        <v>9413</v>
      </c>
      <c r="C123" s="105" t="s">
        <v>938</v>
      </c>
      <c r="D123" s="217"/>
      <c r="E123" s="325"/>
      <c r="F123" s="105" t="s">
        <v>915</v>
      </c>
      <c r="G123" s="145"/>
      <c r="H123" s="107" t="s">
        <v>939</v>
      </c>
      <c r="I123" s="121">
        <v>-20</v>
      </c>
      <c r="J123" s="222"/>
      <c r="L123" s="106"/>
    </row>
    <row r="124" spans="1:12" ht="25.5" customHeight="1" x14ac:dyDescent="0.15">
      <c r="A124" s="179" t="s">
        <v>509</v>
      </c>
      <c r="B124" s="179">
        <v>1141</v>
      </c>
      <c r="C124" s="105" t="s">
        <v>677</v>
      </c>
      <c r="D124" s="217"/>
      <c r="E124" s="320" t="s">
        <v>330</v>
      </c>
      <c r="F124" s="314"/>
      <c r="G124" s="314"/>
      <c r="H124" s="314"/>
      <c r="I124" s="104">
        <v>65</v>
      </c>
      <c r="J124" s="220" t="s">
        <v>226</v>
      </c>
      <c r="L124" s="106"/>
    </row>
    <row r="125" spans="1:12" ht="25.5" customHeight="1" x14ac:dyDescent="0.15">
      <c r="A125" s="179" t="s">
        <v>509</v>
      </c>
      <c r="B125" s="179">
        <v>1142</v>
      </c>
      <c r="C125" s="105" t="s">
        <v>678</v>
      </c>
      <c r="D125" s="217"/>
      <c r="E125" s="321"/>
      <c r="F125" s="105" t="s">
        <v>596</v>
      </c>
      <c r="G125" s="144"/>
      <c r="H125" s="103" t="s">
        <v>606</v>
      </c>
      <c r="I125" s="186">
        <f>ROUND(I124*245/1000,0)</f>
        <v>16</v>
      </c>
      <c r="J125" s="221"/>
      <c r="L125" s="106"/>
    </row>
    <row r="126" spans="1:12" ht="25.5" customHeight="1" x14ac:dyDescent="0.15">
      <c r="A126" s="179" t="s">
        <v>509</v>
      </c>
      <c r="B126" s="179">
        <v>1143</v>
      </c>
      <c r="C126" s="105" t="s">
        <v>679</v>
      </c>
      <c r="D126" s="217"/>
      <c r="E126" s="321"/>
      <c r="F126" s="105" t="s">
        <v>598</v>
      </c>
      <c r="G126" s="144"/>
      <c r="H126" s="103" t="s">
        <v>608</v>
      </c>
      <c r="I126" s="186">
        <f>ROUND(I124*224/1000,0)</f>
        <v>15</v>
      </c>
      <c r="J126" s="221"/>
      <c r="L126" s="106"/>
    </row>
    <row r="127" spans="1:12" ht="25.5" customHeight="1" x14ac:dyDescent="0.15">
      <c r="A127" s="179" t="s">
        <v>509</v>
      </c>
      <c r="B127" s="179">
        <v>1144</v>
      </c>
      <c r="C127" s="105" t="s">
        <v>680</v>
      </c>
      <c r="D127" s="217"/>
      <c r="E127" s="321"/>
      <c r="F127" s="105" t="s">
        <v>600</v>
      </c>
      <c r="G127" s="144"/>
      <c r="H127" s="103" t="s">
        <v>610</v>
      </c>
      <c r="I127" s="186">
        <f>ROUND(I124*182/1000,0)</f>
        <v>12</v>
      </c>
      <c r="J127" s="221"/>
      <c r="L127" s="106"/>
    </row>
    <row r="128" spans="1:12" ht="25.5" customHeight="1" x14ac:dyDescent="0.15">
      <c r="A128" s="179" t="s">
        <v>509</v>
      </c>
      <c r="B128" s="179">
        <v>6720</v>
      </c>
      <c r="C128" s="105" t="s">
        <v>547</v>
      </c>
      <c r="D128" s="217"/>
      <c r="E128" s="321"/>
      <c r="F128" s="105" t="s">
        <v>602</v>
      </c>
      <c r="G128" s="144"/>
      <c r="H128" s="103" t="s">
        <v>508</v>
      </c>
      <c r="I128" s="186">
        <f>ROUND($I124*145/1000,0)</f>
        <v>9</v>
      </c>
      <c r="J128" s="221"/>
      <c r="L128" s="106"/>
    </row>
    <row r="129" spans="1:12" ht="25.5" customHeight="1" x14ac:dyDescent="0.15">
      <c r="A129" s="179" t="s">
        <v>509</v>
      </c>
      <c r="B129" s="179">
        <v>8414</v>
      </c>
      <c r="C129" s="105" t="s">
        <v>681</v>
      </c>
      <c r="D129" s="217"/>
      <c r="E129" s="321"/>
      <c r="F129" s="105" t="s">
        <v>320</v>
      </c>
      <c r="G129" s="144"/>
      <c r="H129" s="103" t="s">
        <v>331</v>
      </c>
      <c r="I129" s="121">
        <v>-1</v>
      </c>
      <c r="J129" s="221"/>
      <c r="L129" s="106"/>
    </row>
    <row r="130" spans="1:12" ht="25.5" customHeight="1" x14ac:dyDescent="0.15">
      <c r="A130" s="179" t="s">
        <v>913</v>
      </c>
      <c r="B130" s="179">
        <v>9414</v>
      </c>
      <c r="C130" s="105" t="s">
        <v>940</v>
      </c>
      <c r="D130" s="217"/>
      <c r="E130" s="322"/>
      <c r="F130" s="105" t="s">
        <v>915</v>
      </c>
      <c r="G130" s="145"/>
      <c r="H130" s="107" t="s">
        <v>925</v>
      </c>
      <c r="I130" s="121">
        <v>-1</v>
      </c>
      <c r="J130" s="222"/>
      <c r="L130" s="106"/>
    </row>
    <row r="131" spans="1:12" ht="25.5" customHeight="1" x14ac:dyDescent="0.15">
      <c r="A131" s="179" t="s">
        <v>509</v>
      </c>
      <c r="B131" s="179">
        <v>1151</v>
      </c>
      <c r="C131" s="105" t="s">
        <v>682</v>
      </c>
      <c r="D131" s="217"/>
      <c r="E131" s="320" t="s">
        <v>332</v>
      </c>
      <c r="F131" s="327"/>
      <c r="G131" s="328"/>
      <c r="H131" s="318"/>
      <c r="I131" s="104">
        <v>3168</v>
      </c>
      <c r="J131" s="220" t="s">
        <v>321</v>
      </c>
      <c r="L131" s="106"/>
    </row>
    <row r="132" spans="1:12" ht="25.5" customHeight="1" x14ac:dyDescent="0.15">
      <c r="A132" s="179" t="s">
        <v>509</v>
      </c>
      <c r="B132" s="179">
        <v>1152</v>
      </c>
      <c r="C132" s="105" t="s">
        <v>683</v>
      </c>
      <c r="D132" s="217"/>
      <c r="E132" s="321"/>
      <c r="F132" s="105" t="s">
        <v>596</v>
      </c>
      <c r="G132" s="144"/>
      <c r="H132" s="103" t="s">
        <v>606</v>
      </c>
      <c r="I132" s="186">
        <f>ROUND(I131*245/1000,0)</f>
        <v>776</v>
      </c>
      <c r="J132" s="221"/>
      <c r="L132" s="106"/>
    </row>
    <row r="133" spans="1:12" ht="25.5" customHeight="1" x14ac:dyDescent="0.15">
      <c r="A133" s="179" t="s">
        <v>509</v>
      </c>
      <c r="B133" s="179">
        <v>1153</v>
      </c>
      <c r="C133" s="105" t="s">
        <v>684</v>
      </c>
      <c r="D133" s="217"/>
      <c r="E133" s="321"/>
      <c r="F133" s="105" t="s">
        <v>598</v>
      </c>
      <c r="G133" s="144"/>
      <c r="H133" s="103" t="s">
        <v>608</v>
      </c>
      <c r="I133" s="186">
        <f>ROUND(I131*224/1000,0)</f>
        <v>710</v>
      </c>
      <c r="J133" s="221"/>
      <c r="L133" s="106"/>
    </row>
    <row r="134" spans="1:12" ht="25.5" customHeight="1" x14ac:dyDescent="0.15">
      <c r="A134" s="179" t="s">
        <v>509</v>
      </c>
      <c r="B134" s="179">
        <v>1154</v>
      </c>
      <c r="C134" s="105" t="s">
        <v>685</v>
      </c>
      <c r="D134" s="217"/>
      <c r="E134" s="321"/>
      <c r="F134" s="105" t="s">
        <v>600</v>
      </c>
      <c r="G134" s="144"/>
      <c r="H134" s="103" t="s">
        <v>610</v>
      </c>
      <c r="I134" s="186">
        <f>ROUND(I131*182/1000,0)</f>
        <v>577</v>
      </c>
      <c r="J134" s="221"/>
      <c r="L134" s="106"/>
    </row>
    <row r="135" spans="1:12" ht="25.5" customHeight="1" x14ac:dyDescent="0.15">
      <c r="A135" s="179" t="s">
        <v>509</v>
      </c>
      <c r="B135" s="179">
        <v>6640</v>
      </c>
      <c r="C135" s="105" t="s">
        <v>548</v>
      </c>
      <c r="D135" s="217"/>
      <c r="E135" s="321"/>
      <c r="F135" s="105" t="s">
        <v>602</v>
      </c>
      <c r="G135" s="144"/>
      <c r="H135" s="103" t="s">
        <v>508</v>
      </c>
      <c r="I135" s="186">
        <f>ROUND($I131*145/1000,0)</f>
        <v>459</v>
      </c>
      <c r="J135" s="221"/>
      <c r="L135" s="106"/>
    </row>
    <row r="136" spans="1:12" ht="25.5" customHeight="1" x14ac:dyDescent="0.15">
      <c r="A136" s="179" t="s">
        <v>509</v>
      </c>
      <c r="B136" s="179">
        <v>8415</v>
      </c>
      <c r="C136" s="105" t="s">
        <v>686</v>
      </c>
      <c r="D136" s="217"/>
      <c r="E136" s="321"/>
      <c r="F136" s="105" t="s">
        <v>320</v>
      </c>
      <c r="G136" s="144"/>
      <c r="H136" s="103" t="s">
        <v>354</v>
      </c>
      <c r="I136" s="121">
        <v>-32</v>
      </c>
      <c r="J136" s="221"/>
      <c r="L136" s="106"/>
    </row>
    <row r="137" spans="1:12" ht="25.5" customHeight="1" x14ac:dyDescent="0.15">
      <c r="A137" s="179" t="s">
        <v>913</v>
      </c>
      <c r="B137" s="179">
        <v>9415</v>
      </c>
      <c r="C137" s="105" t="s">
        <v>941</v>
      </c>
      <c r="D137" s="217"/>
      <c r="E137" s="322"/>
      <c r="F137" s="105" t="s">
        <v>915</v>
      </c>
      <c r="G137" s="145"/>
      <c r="H137" s="107" t="s">
        <v>942</v>
      </c>
      <c r="I137" s="121">
        <v>-32</v>
      </c>
      <c r="J137" s="222"/>
      <c r="L137" s="106"/>
    </row>
    <row r="138" spans="1:12" ht="25.5" customHeight="1" x14ac:dyDescent="0.15">
      <c r="A138" s="179" t="s">
        <v>509</v>
      </c>
      <c r="B138" s="179">
        <v>1161</v>
      </c>
      <c r="C138" s="105" t="s">
        <v>687</v>
      </c>
      <c r="D138" s="217"/>
      <c r="E138" s="290" t="s">
        <v>334</v>
      </c>
      <c r="F138" s="318"/>
      <c r="G138" s="314"/>
      <c r="H138" s="314"/>
      <c r="I138" s="104">
        <v>105</v>
      </c>
      <c r="J138" s="216" t="s">
        <v>226</v>
      </c>
      <c r="L138" s="106"/>
    </row>
    <row r="139" spans="1:12" ht="25.5" customHeight="1" x14ac:dyDescent="0.15">
      <c r="A139" s="179" t="s">
        <v>509</v>
      </c>
      <c r="B139" s="179">
        <v>1162</v>
      </c>
      <c r="C139" s="105" t="s">
        <v>688</v>
      </c>
      <c r="D139" s="217"/>
      <c r="E139" s="290"/>
      <c r="F139" s="144" t="s">
        <v>596</v>
      </c>
      <c r="G139" s="144"/>
      <c r="H139" s="103" t="s">
        <v>606</v>
      </c>
      <c r="I139" s="186">
        <f>ROUND(I138*245/1000,0)</f>
        <v>26</v>
      </c>
      <c r="J139" s="216"/>
      <c r="L139" s="106"/>
    </row>
    <row r="140" spans="1:12" ht="25.5" customHeight="1" x14ac:dyDescent="0.15">
      <c r="A140" s="179" t="s">
        <v>509</v>
      </c>
      <c r="B140" s="179">
        <v>1163</v>
      </c>
      <c r="C140" s="105" t="s">
        <v>689</v>
      </c>
      <c r="D140" s="217"/>
      <c r="E140" s="290"/>
      <c r="F140" s="144" t="s">
        <v>598</v>
      </c>
      <c r="G140" s="144"/>
      <c r="H140" s="103" t="s">
        <v>608</v>
      </c>
      <c r="I140" s="186">
        <f>ROUND(I138*224/1000,0)</f>
        <v>24</v>
      </c>
      <c r="J140" s="216"/>
      <c r="L140" s="106"/>
    </row>
    <row r="141" spans="1:12" ht="25.5" customHeight="1" x14ac:dyDescent="0.15">
      <c r="A141" s="179" t="s">
        <v>509</v>
      </c>
      <c r="B141" s="179">
        <v>1164</v>
      </c>
      <c r="C141" s="105" t="s">
        <v>690</v>
      </c>
      <c r="D141" s="217"/>
      <c r="E141" s="290"/>
      <c r="F141" s="144" t="s">
        <v>600</v>
      </c>
      <c r="G141" s="144"/>
      <c r="H141" s="103" t="s">
        <v>610</v>
      </c>
      <c r="I141" s="186">
        <f>ROUND(I138*182/1000,0)</f>
        <v>19</v>
      </c>
      <c r="J141" s="216"/>
      <c r="L141" s="106"/>
    </row>
    <row r="142" spans="1:12" ht="25.5" customHeight="1" x14ac:dyDescent="0.15">
      <c r="A142" s="179" t="s">
        <v>509</v>
      </c>
      <c r="B142" s="179">
        <v>6740</v>
      </c>
      <c r="C142" s="105" t="s">
        <v>549</v>
      </c>
      <c r="D142" s="217"/>
      <c r="E142" s="290"/>
      <c r="F142" s="144" t="s">
        <v>602</v>
      </c>
      <c r="G142" s="144"/>
      <c r="H142" s="103" t="s">
        <v>508</v>
      </c>
      <c r="I142" s="186">
        <f>ROUND($I138*145/1000,0)</f>
        <v>15</v>
      </c>
      <c r="J142" s="216"/>
      <c r="L142" s="106"/>
    </row>
    <row r="143" spans="1:12" ht="25.5" customHeight="1" x14ac:dyDescent="0.15">
      <c r="A143" s="179" t="s">
        <v>509</v>
      </c>
      <c r="B143" s="179">
        <v>8416</v>
      </c>
      <c r="C143" s="105" t="s">
        <v>691</v>
      </c>
      <c r="D143" s="217"/>
      <c r="E143" s="290"/>
      <c r="F143" s="144" t="s">
        <v>320</v>
      </c>
      <c r="G143" s="144"/>
      <c r="H143" s="103" t="s">
        <v>331</v>
      </c>
      <c r="I143" s="121">
        <v>-1</v>
      </c>
      <c r="J143" s="216"/>
    </row>
    <row r="144" spans="1:12" ht="25.5" customHeight="1" x14ac:dyDescent="0.15">
      <c r="A144" s="179" t="s">
        <v>913</v>
      </c>
      <c r="B144" s="179">
        <v>9416</v>
      </c>
      <c r="C144" s="105" t="s">
        <v>943</v>
      </c>
      <c r="D144" s="217"/>
      <c r="E144" s="290"/>
      <c r="F144" s="105" t="s">
        <v>915</v>
      </c>
      <c r="G144" s="145"/>
      <c r="H144" s="107" t="s">
        <v>925</v>
      </c>
      <c r="I144" s="121">
        <v>-1</v>
      </c>
      <c r="J144" s="216"/>
    </row>
    <row r="145" spans="1:12" ht="25.5" customHeight="1" x14ac:dyDescent="0.15">
      <c r="A145" s="67"/>
      <c r="B145" s="67"/>
      <c r="C145" s="75"/>
      <c r="D145" s="114"/>
      <c r="E145" s="114"/>
      <c r="F145" s="75"/>
      <c r="G145" s="75"/>
      <c r="H145" s="112"/>
      <c r="I145" s="115"/>
      <c r="J145" s="113"/>
    </row>
    <row r="146" spans="1:12" ht="25.5" customHeight="1" x14ac:dyDescent="0.15">
      <c r="A146" s="193" t="s">
        <v>355</v>
      </c>
      <c r="B146" s="67"/>
      <c r="C146" s="75"/>
      <c r="D146" s="194"/>
      <c r="E146" s="114"/>
      <c r="F146" s="75"/>
      <c r="G146" s="75"/>
      <c r="H146" s="112"/>
      <c r="I146" s="115"/>
      <c r="J146" s="67"/>
    </row>
    <row r="147" spans="1:12" s="101" customFormat="1" ht="25.5" customHeight="1" x14ac:dyDescent="0.15">
      <c r="A147" s="198" t="s">
        <v>2</v>
      </c>
      <c r="B147" s="198"/>
      <c r="C147" s="303" t="s">
        <v>3</v>
      </c>
      <c r="D147" s="303" t="s">
        <v>4</v>
      </c>
      <c r="E147" s="303"/>
      <c r="F147" s="303"/>
      <c r="G147" s="303"/>
      <c r="H147" s="303"/>
      <c r="I147" s="313" t="s">
        <v>485</v>
      </c>
      <c r="J147" s="303" t="s">
        <v>8</v>
      </c>
      <c r="L147" s="90"/>
    </row>
    <row r="148" spans="1:12" s="101" customFormat="1" ht="25.5" customHeight="1" x14ac:dyDescent="0.15">
      <c r="A148" s="187" t="s">
        <v>0</v>
      </c>
      <c r="B148" s="187" t="s">
        <v>1</v>
      </c>
      <c r="C148" s="303"/>
      <c r="D148" s="303"/>
      <c r="E148" s="303"/>
      <c r="F148" s="303"/>
      <c r="G148" s="303"/>
      <c r="H148" s="303"/>
      <c r="I148" s="313"/>
      <c r="J148" s="303"/>
      <c r="L148" s="90"/>
    </row>
    <row r="149" spans="1:12" s="101" customFormat="1" ht="25.5" customHeight="1" x14ac:dyDescent="0.15">
      <c r="A149" s="304" t="s">
        <v>171</v>
      </c>
      <c r="B149" s="305"/>
      <c r="C149" s="305"/>
      <c r="D149" s="305"/>
      <c r="E149" s="305"/>
      <c r="F149" s="305"/>
      <c r="G149" s="305"/>
      <c r="H149" s="305"/>
      <c r="I149" s="305"/>
      <c r="J149" s="306"/>
      <c r="L149" s="90"/>
    </row>
    <row r="150" spans="1:12" s="101" customFormat="1" ht="25.5" customHeight="1" x14ac:dyDescent="0.15">
      <c r="A150" s="179" t="s">
        <v>509</v>
      </c>
      <c r="B150" s="179">
        <v>1171</v>
      </c>
      <c r="C150" s="102" t="s">
        <v>692</v>
      </c>
      <c r="D150" s="217" t="s">
        <v>322</v>
      </c>
      <c r="E150" s="223" t="s">
        <v>323</v>
      </c>
      <c r="F150" s="314"/>
      <c r="G150" s="314"/>
      <c r="H150" s="314"/>
      <c r="I150" s="104">
        <v>1035</v>
      </c>
      <c r="J150" s="216" t="s">
        <v>321</v>
      </c>
      <c r="L150" s="90"/>
    </row>
    <row r="151" spans="1:12" s="101" customFormat="1" ht="25.5" customHeight="1" x14ac:dyDescent="0.15">
      <c r="A151" s="179" t="s">
        <v>509</v>
      </c>
      <c r="B151" s="179">
        <v>1172</v>
      </c>
      <c r="C151" s="102" t="s">
        <v>693</v>
      </c>
      <c r="D151" s="217"/>
      <c r="E151" s="223"/>
      <c r="F151" s="105" t="s">
        <v>596</v>
      </c>
      <c r="G151" s="144"/>
      <c r="H151" s="103" t="s">
        <v>606</v>
      </c>
      <c r="I151" s="186">
        <f>ROUND(I150*245/1000,0)</f>
        <v>254</v>
      </c>
      <c r="J151" s="216"/>
      <c r="L151" s="90"/>
    </row>
    <row r="152" spans="1:12" s="101" customFormat="1" ht="25.5" customHeight="1" x14ac:dyDescent="0.15">
      <c r="A152" s="179" t="s">
        <v>509</v>
      </c>
      <c r="B152" s="179">
        <v>1173</v>
      </c>
      <c r="C152" s="102" t="s">
        <v>694</v>
      </c>
      <c r="D152" s="217"/>
      <c r="E152" s="223"/>
      <c r="F152" s="105" t="s">
        <v>598</v>
      </c>
      <c r="G152" s="144"/>
      <c r="H152" s="103" t="s">
        <v>608</v>
      </c>
      <c r="I152" s="122">
        <f>ROUND(I150*224/1000,0)</f>
        <v>232</v>
      </c>
      <c r="J152" s="216"/>
      <c r="L152" s="90"/>
    </row>
    <row r="153" spans="1:12" s="101" customFormat="1" ht="25.5" customHeight="1" x14ac:dyDescent="0.15">
      <c r="A153" s="179" t="s">
        <v>509</v>
      </c>
      <c r="B153" s="179">
        <v>1174</v>
      </c>
      <c r="C153" s="102" t="s">
        <v>695</v>
      </c>
      <c r="D153" s="217"/>
      <c r="E153" s="223"/>
      <c r="F153" s="105" t="s">
        <v>600</v>
      </c>
      <c r="G153" s="144"/>
      <c r="H153" s="103" t="s">
        <v>610</v>
      </c>
      <c r="I153" s="186">
        <f>ROUND(I150*182/1000,0)</f>
        <v>188</v>
      </c>
      <c r="J153" s="216"/>
      <c r="L153" s="90"/>
    </row>
    <row r="154" spans="1:12" s="101" customFormat="1" ht="25.5" customHeight="1" x14ac:dyDescent="0.15">
      <c r="A154" s="179" t="s">
        <v>509</v>
      </c>
      <c r="B154" s="179">
        <v>6800</v>
      </c>
      <c r="C154" s="102" t="s">
        <v>550</v>
      </c>
      <c r="D154" s="217"/>
      <c r="E154" s="223"/>
      <c r="F154" s="105" t="s">
        <v>602</v>
      </c>
      <c r="G154" s="144"/>
      <c r="H154" s="103" t="s">
        <v>508</v>
      </c>
      <c r="I154" s="186">
        <f>ROUND($I150*145/1000,0)</f>
        <v>150</v>
      </c>
      <c r="J154" s="216"/>
      <c r="L154" s="90"/>
    </row>
    <row r="155" spans="1:12" s="101" customFormat="1" ht="25.5" customHeight="1" x14ac:dyDescent="0.15">
      <c r="A155" s="179" t="s">
        <v>509</v>
      </c>
      <c r="B155" s="179">
        <v>8511</v>
      </c>
      <c r="C155" s="183" t="s">
        <v>696</v>
      </c>
      <c r="D155" s="217"/>
      <c r="E155" s="223"/>
      <c r="F155" s="105" t="s">
        <v>320</v>
      </c>
      <c r="G155" s="144"/>
      <c r="H155" s="103" t="s">
        <v>352</v>
      </c>
      <c r="I155" s="121">
        <v>-10</v>
      </c>
      <c r="J155" s="216"/>
      <c r="L155" s="90"/>
    </row>
    <row r="156" spans="1:12" s="101" customFormat="1" ht="25.5" customHeight="1" x14ac:dyDescent="0.15">
      <c r="A156" s="179" t="s">
        <v>944</v>
      </c>
      <c r="B156" s="179">
        <v>9511</v>
      </c>
      <c r="C156" s="183" t="s">
        <v>945</v>
      </c>
      <c r="D156" s="217"/>
      <c r="E156" s="223"/>
      <c r="F156" s="105" t="s">
        <v>915</v>
      </c>
      <c r="G156" s="144"/>
      <c r="H156" s="103" t="s">
        <v>936</v>
      </c>
      <c r="I156" s="121">
        <v>-10</v>
      </c>
      <c r="J156" s="216"/>
      <c r="L156" s="90"/>
    </row>
    <row r="157" spans="1:12" s="101" customFormat="1" ht="25.5" customHeight="1" x14ac:dyDescent="0.15">
      <c r="A157" s="179" t="s">
        <v>509</v>
      </c>
      <c r="B157" s="179">
        <v>1181</v>
      </c>
      <c r="C157" s="102" t="s">
        <v>697</v>
      </c>
      <c r="D157" s="217"/>
      <c r="E157" s="217" t="s">
        <v>326</v>
      </c>
      <c r="F157" s="312"/>
      <c r="G157" s="312"/>
      <c r="H157" s="312"/>
      <c r="I157" s="104">
        <v>34</v>
      </c>
      <c r="J157" s="216" t="s">
        <v>226</v>
      </c>
      <c r="L157" s="90"/>
    </row>
    <row r="158" spans="1:12" s="101" customFormat="1" ht="25.5" customHeight="1" x14ac:dyDescent="0.15">
      <c r="A158" s="179" t="s">
        <v>509</v>
      </c>
      <c r="B158" s="179">
        <v>1182</v>
      </c>
      <c r="C158" s="102" t="s">
        <v>698</v>
      </c>
      <c r="D158" s="217"/>
      <c r="E158" s="217"/>
      <c r="F158" s="105" t="s">
        <v>596</v>
      </c>
      <c r="G158" s="144"/>
      <c r="H158" s="103" t="s">
        <v>606</v>
      </c>
      <c r="I158" s="186">
        <f>ROUND(I157*245/1000,0)</f>
        <v>8</v>
      </c>
      <c r="J158" s="216"/>
      <c r="L158" s="90"/>
    </row>
    <row r="159" spans="1:12" s="101" customFormat="1" ht="25.5" customHeight="1" x14ac:dyDescent="0.15">
      <c r="A159" s="179" t="s">
        <v>509</v>
      </c>
      <c r="B159" s="179">
        <v>1183</v>
      </c>
      <c r="C159" s="102" t="s">
        <v>699</v>
      </c>
      <c r="D159" s="217"/>
      <c r="E159" s="217"/>
      <c r="F159" s="105" t="s">
        <v>598</v>
      </c>
      <c r="G159" s="144"/>
      <c r="H159" s="103" t="s">
        <v>608</v>
      </c>
      <c r="I159" s="186">
        <f>ROUND(I157*224/1000,0)</f>
        <v>8</v>
      </c>
      <c r="J159" s="216"/>
      <c r="L159" s="90"/>
    </row>
    <row r="160" spans="1:12" s="101" customFormat="1" ht="25.5" customHeight="1" x14ac:dyDescent="0.15">
      <c r="A160" s="179" t="s">
        <v>509</v>
      </c>
      <c r="B160" s="179">
        <v>1184</v>
      </c>
      <c r="C160" s="102" t="s">
        <v>700</v>
      </c>
      <c r="D160" s="217"/>
      <c r="E160" s="217"/>
      <c r="F160" s="105" t="s">
        <v>600</v>
      </c>
      <c r="G160" s="144"/>
      <c r="H160" s="103" t="s">
        <v>610</v>
      </c>
      <c r="I160" s="186">
        <f>ROUND(I157*182/1000,0)</f>
        <v>6</v>
      </c>
      <c r="J160" s="216"/>
      <c r="L160" s="90"/>
    </row>
    <row r="161" spans="1:12" s="101" customFormat="1" ht="25.5" customHeight="1" x14ac:dyDescent="0.15">
      <c r="A161" s="179" t="s">
        <v>509</v>
      </c>
      <c r="B161" s="179">
        <v>6900</v>
      </c>
      <c r="C161" s="102" t="s">
        <v>551</v>
      </c>
      <c r="D161" s="217"/>
      <c r="E161" s="217"/>
      <c r="F161" s="105" t="s">
        <v>602</v>
      </c>
      <c r="G161" s="144"/>
      <c r="H161" s="103" t="s">
        <v>508</v>
      </c>
      <c r="I161" s="186">
        <f>ROUND($I157*145/1000,0)</f>
        <v>5</v>
      </c>
      <c r="J161" s="216"/>
      <c r="L161" s="90"/>
    </row>
    <row r="162" spans="1:12" s="101" customFormat="1" ht="25.5" customHeight="1" x14ac:dyDescent="0.15">
      <c r="A162" s="179" t="s">
        <v>509</v>
      </c>
      <c r="B162" s="179">
        <v>8512</v>
      </c>
      <c r="C162" s="102" t="s">
        <v>701</v>
      </c>
      <c r="D162" s="217"/>
      <c r="E162" s="217"/>
      <c r="F162" s="105" t="s">
        <v>320</v>
      </c>
      <c r="G162" s="144"/>
      <c r="H162" s="103" t="s">
        <v>327</v>
      </c>
      <c r="I162" s="121">
        <v>-1</v>
      </c>
      <c r="J162" s="216"/>
      <c r="L162" s="90"/>
    </row>
    <row r="163" spans="1:12" s="101" customFormat="1" ht="25.5" customHeight="1" x14ac:dyDescent="0.15">
      <c r="A163" s="179" t="s">
        <v>944</v>
      </c>
      <c r="B163" s="179">
        <v>9512</v>
      </c>
      <c r="C163" s="102" t="s">
        <v>946</v>
      </c>
      <c r="D163" s="217"/>
      <c r="E163" s="217"/>
      <c r="F163" s="105" t="s">
        <v>915</v>
      </c>
      <c r="G163" s="144"/>
      <c r="H163" s="103" t="s">
        <v>925</v>
      </c>
      <c r="I163" s="121">
        <v>-1</v>
      </c>
      <c r="J163" s="216"/>
      <c r="L163" s="90"/>
    </row>
    <row r="164" spans="1:12" s="101" customFormat="1" ht="25.5" customHeight="1" x14ac:dyDescent="0.15">
      <c r="A164" s="179" t="s">
        <v>509</v>
      </c>
      <c r="B164" s="179">
        <v>1191</v>
      </c>
      <c r="C164" s="102" t="s">
        <v>702</v>
      </c>
      <c r="D164" s="217"/>
      <c r="E164" s="223" t="s">
        <v>328</v>
      </c>
      <c r="F164" s="314"/>
      <c r="G164" s="314"/>
      <c r="H164" s="314"/>
      <c r="I164" s="104">
        <v>2067</v>
      </c>
      <c r="J164" s="216" t="s">
        <v>321</v>
      </c>
      <c r="L164" s="90"/>
    </row>
    <row r="165" spans="1:12" s="101" customFormat="1" ht="25.5" customHeight="1" x14ac:dyDescent="0.15">
      <c r="A165" s="179" t="s">
        <v>509</v>
      </c>
      <c r="B165" s="179">
        <v>1192</v>
      </c>
      <c r="C165" s="102" t="s">
        <v>703</v>
      </c>
      <c r="D165" s="217"/>
      <c r="E165" s="223"/>
      <c r="F165" s="105" t="s">
        <v>596</v>
      </c>
      <c r="G165" s="144"/>
      <c r="H165" s="103" t="s">
        <v>606</v>
      </c>
      <c r="I165" s="186">
        <f>ROUND(I164*245/1000,0)</f>
        <v>506</v>
      </c>
      <c r="J165" s="216"/>
      <c r="L165" s="90"/>
    </row>
    <row r="166" spans="1:12" s="101" customFormat="1" ht="25.5" customHeight="1" x14ac:dyDescent="0.15">
      <c r="A166" s="179" t="s">
        <v>509</v>
      </c>
      <c r="B166" s="179">
        <v>1193</v>
      </c>
      <c r="C166" s="102" t="s">
        <v>704</v>
      </c>
      <c r="D166" s="217"/>
      <c r="E166" s="223"/>
      <c r="F166" s="105" t="s">
        <v>598</v>
      </c>
      <c r="G166" s="144"/>
      <c r="H166" s="103" t="s">
        <v>608</v>
      </c>
      <c r="I166" s="186">
        <f>ROUND(I164*224/1000,0)</f>
        <v>463</v>
      </c>
      <c r="J166" s="216"/>
      <c r="L166" s="90"/>
    </row>
    <row r="167" spans="1:12" s="101" customFormat="1" ht="25.5" customHeight="1" x14ac:dyDescent="0.15">
      <c r="A167" s="179" t="s">
        <v>509</v>
      </c>
      <c r="B167" s="179">
        <v>1194</v>
      </c>
      <c r="C167" s="102" t="s">
        <v>705</v>
      </c>
      <c r="D167" s="217"/>
      <c r="E167" s="223"/>
      <c r="F167" s="105" t="s">
        <v>600</v>
      </c>
      <c r="G167" s="144"/>
      <c r="H167" s="103" t="s">
        <v>610</v>
      </c>
      <c r="I167" s="186">
        <f>ROUND(I164*182/1000,0)</f>
        <v>376</v>
      </c>
      <c r="J167" s="216"/>
      <c r="L167" s="90"/>
    </row>
    <row r="168" spans="1:12" s="101" customFormat="1" ht="25.5" customHeight="1" x14ac:dyDescent="0.15">
      <c r="A168" s="179" t="s">
        <v>509</v>
      </c>
      <c r="B168" s="179">
        <v>6820</v>
      </c>
      <c r="C168" s="102" t="s">
        <v>552</v>
      </c>
      <c r="D168" s="217"/>
      <c r="E168" s="223"/>
      <c r="F168" s="105" t="s">
        <v>602</v>
      </c>
      <c r="G168" s="144"/>
      <c r="H168" s="103" t="s">
        <v>508</v>
      </c>
      <c r="I168" s="186">
        <f>ROUND($I164*145/1000,0)</f>
        <v>300</v>
      </c>
      <c r="J168" s="216"/>
      <c r="L168" s="90"/>
    </row>
    <row r="169" spans="1:12" s="101" customFormat="1" ht="25.5" customHeight="1" x14ac:dyDescent="0.15">
      <c r="A169" s="179" t="s">
        <v>509</v>
      </c>
      <c r="B169" s="179">
        <v>8513</v>
      </c>
      <c r="C169" s="102" t="s">
        <v>706</v>
      </c>
      <c r="D169" s="217"/>
      <c r="E169" s="223"/>
      <c r="F169" s="105" t="s">
        <v>320</v>
      </c>
      <c r="G169" s="144"/>
      <c r="H169" s="103" t="s">
        <v>350</v>
      </c>
      <c r="I169" s="121">
        <v>-21</v>
      </c>
      <c r="J169" s="216"/>
      <c r="L169" s="90"/>
    </row>
    <row r="170" spans="1:12" s="101" customFormat="1" ht="25.5" customHeight="1" x14ac:dyDescent="0.15">
      <c r="A170" s="179" t="s">
        <v>944</v>
      </c>
      <c r="B170" s="179">
        <v>9513</v>
      </c>
      <c r="C170" s="102" t="s">
        <v>947</v>
      </c>
      <c r="D170" s="217"/>
      <c r="E170" s="223"/>
      <c r="F170" s="105" t="s">
        <v>915</v>
      </c>
      <c r="G170" s="144"/>
      <c r="H170" s="103" t="s">
        <v>930</v>
      </c>
      <c r="I170" s="121">
        <v>-21</v>
      </c>
      <c r="J170" s="216"/>
      <c r="L170" s="90"/>
    </row>
    <row r="171" spans="1:12" s="101" customFormat="1" ht="25.5" customHeight="1" x14ac:dyDescent="0.15">
      <c r="A171" s="179" t="s">
        <v>509</v>
      </c>
      <c r="B171" s="179">
        <v>1261</v>
      </c>
      <c r="C171" s="102" t="s">
        <v>707</v>
      </c>
      <c r="D171" s="217"/>
      <c r="E171" s="217" t="s">
        <v>330</v>
      </c>
      <c r="F171" s="314"/>
      <c r="G171" s="314"/>
      <c r="H171" s="314"/>
      <c r="I171" s="104">
        <v>68</v>
      </c>
      <c r="J171" s="216" t="s">
        <v>226</v>
      </c>
      <c r="L171" s="90"/>
    </row>
    <row r="172" spans="1:12" s="101" customFormat="1" ht="25.5" customHeight="1" x14ac:dyDescent="0.15">
      <c r="A172" s="179" t="s">
        <v>509</v>
      </c>
      <c r="B172" s="179">
        <v>1262</v>
      </c>
      <c r="C172" s="102" t="s">
        <v>708</v>
      </c>
      <c r="D172" s="217"/>
      <c r="E172" s="217"/>
      <c r="F172" s="105" t="s">
        <v>596</v>
      </c>
      <c r="G172" s="144"/>
      <c r="H172" s="103" t="s">
        <v>606</v>
      </c>
      <c r="I172" s="186">
        <f>ROUND(I171*245/1000,0)</f>
        <v>17</v>
      </c>
      <c r="J172" s="216"/>
      <c r="L172" s="90"/>
    </row>
    <row r="173" spans="1:12" s="101" customFormat="1" ht="25.5" customHeight="1" x14ac:dyDescent="0.15">
      <c r="A173" s="179" t="s">
        <v>509</v>
      </c>
      <c r="B173" s="179">
        <v>1263</v>
      </c>
      <c r="C173" s="102" t="s">
        <v>709</v>
      </c>
      <c r="D173" s="217"/>
      <c r="E173" s="217"/>
      <c r="F173" s="105" t="s">
        <v>598</v>
      </c>
      <c r="G173" s="144"/>
      <c r="H173" s="103" t="s">
        <v>608</v>
      </c>
      <c r="I173" s="186">
        <f>ROUND(I171*224/1000,0)</f>
        <v>15</v>
      </c>
      <c r="J173" s="216"/>
      <c r="L173" s="90"/>
    </row>
    <row r="174" spans="1:12" s="101" customFormat="1" ht="25.5" customHeight="1" x14ac:dyDescent="0.15">
      <c r="A174" s="179" t="s">
        <v>509</v>
      </c>
      <c r="B174" s="179">
        <v>1264</v>
      </c>
      <c r="C174" s="102" t="s">
        <v>710</v>
      </c>
      <c r="D174" s="217"/>
      <c r="E174" s="217"/>
      <c r="F174" s="105" t="s">
        <v>600</v>
      </c>
      <c r="G174" s="144"/>
      <c r="H174" s="103" t="s">
        <v>610</v>
      </c>
      <c r="I174" s="186">
        <f>ROUND(I171*182/1000,0)</f>
        <v>12</v>
      </c>
      <c r="J174" s="216"/>
      <c r="L174" s="90"/>
    </row>
    <row r="175" spans="1:12" s="101" customFormat="1" ht="25.5" customHeight="1" x14ac:dyDescent="0.15">
      <c r="A175" s="179" t="s">
        <v>509</v>
      </c>
      <c r="B175" s="179">
        <v>6920</v>
      </c>
      <c r="C175" s="102" t="s">
        <v>553</v>
      </c>
      <c r="D175" s="217"/>
      <c r="E175" s="217"/>
      <c r="F175" s="105" t="s">
        <v>602</v>
      </c>
      <c r="G175" s="144"/>
      <c r="H175" s="103" t="s">
        <v>508</v>
      </c>
      <c r="I175" s="186">
        <f>ROUND($I171*145/1000,0)</f>
        <v>10</v>
      </c>
      <c r="J175" s="216"/>
      <c r="L175" s="90"/>
    </row>
    <row r="176" spans="1:12" s="101" customFormat="1" ht="25.5" customHeight="1" x14ac:dyDescent="0.15">
      <c r="A176" s="179" t="s">
        <v>509</v>
      </c>
      <c r="B176" s="179">
        <v>8514</v>
      </c>
      <c r="C176" s="102" t="s">
        <v>711</v>
      </c>
      <c r="D176" s="217"/>
      <c r="E176" s="217"/>
      <c r="F176" s="105" t="s">
        <v>320</v>
      </c>
      <c r="G176" s="144"/>
      <c r="H176" s="103" t="s">
        <v>331</v>
      </c>
      <c r="I176" s="121">
        <v>-1</v>
      </c>
      <c r="J176" s="216"/>
      <c r="L176" s="90"/>
    </row>
    <row r="177" spans="1:12" s="101" customFormat="1" ht="25.5" customHeight="1" x14ac:dyDescent="0.15">
      <c r="A177" s="179" t="s">
        <v>944</v>
      </c>
      <c r="B177" s="179">
        <v>9514</v>
      </c>
      <c r="C177" s="102" t="s">
        <v>948</v>
      </c>
      <c r="D177" s="217"/>
      <c r="E177" s="217"/>
      <c r="F177" s="105" t="s">
        <v>915</v>
      </c>
      <c r="G177" s="144"/>
      <c r="H177" s="103" t="s">
        <v>925</v>
      </c>
      <c r="I177" s="121">
        <v>-1</v>
      </c>
      <c r="J177" s="216"/>
      <c r="L177" s="90"/>
    </row>
    <row r="178" spans="1:12" s="101" customFormat="1" ht="25.5" customHeight="1" x14ac:dyDescent="0.15">
      <c r="A178" s="179" t="s">
        <v>509</v>
      </c>
      <c r="B178" s="179">
        <v>1271</v>
      </c>
      <c r="C178" s="102" t="s">
        <v>712</v>
      </c>
      <c r="D178" s="217"/>
      <c r="E178" s="217" t="s">
        <v>332</v>
      </c>
      <c r="F178" s="314"/>
      <c r="G178" s="314"/>
      <c r="H178" s="314"/>
      <c r="I178" s="104">
        <v>3280</v>
      </c>
      <c r="J178" s="216" t="s">
        <v>321</v>
      </c>
      <c r="L178" s="90"/>
    </row>
    <row r="179" spans="1:12" s="101" customFormat="1" ht="25.5" customHeight="1" x14ac:dyDescent="0.15">
      <c r="A179" s="179" t="s">
        <v>509</v>
      </c>
      <c r="B179" s="179">
        <v>1272</v>
      </c>
      <c r="C179" s="102" t="s">
        <v>713</v>
      </c>
      <c r="D179" s="217"/>
      <c r="E179" s="217"/>
      <c r="F179" s="105" t="s">
        <v>596</v>
      </c>
      <c r="G179" s="144"/>
      <c r="H179" s="103" t="s">
        <v>606</v>
      </c>
      <c r="I179" s="186">
        <f>ROUND(I178*245/1000,0)</f>
        <v>804</v>
      </c>
      <c r="J179" s="216"/>
      <c r="L179" s="90"/>
    </row>
    <row r="180" spans="1:12" s="101" customFormat="1" ht="25.5" customHeight="1" x14ac:dyDescent="0.15">
      <c r="A180" s="179" t="s">
        <v>509</v>
      </c>
      <c r="B180" s="179">
        <v>1273</v>
      </c>
      <c r="C180" s="102" t="s">
        <v>714</v>
      </c>
      <c r="D180" s="217"/>
      <c r="E180" s="217"/>
      <c r="F180" s="105" t="s">
        <v>598</v>
      </c>
      <c r="G180" s="144"/>
      <c r="H180" s="103" t="s">
        <v>608</v>
      </c>
      <c r="I180" s="186">
        <f>ROUND(I178*224/1000,0)</f>
        <v>735</v>
      </c>
      <c r="J180" s="216"/>
      <c r="L180" s="90"/>
    </row>
    <row r="181" spans="1:12" s="101" customFormat="1" ht="25.5" customHeight="1" x14ac:dyDescent="0.15">
      <c r="A181" s="179" t="s">
        <v>509</v>
      </c>
      <c r="B181" s="179">
        <v>1274</v>
      </c>
      <c r="C181" s="102" t="s">
        <v>715</v>
      </c>
      <c r="D181" s="217"/>
      <c r="E181" s="217"/>
      <c r="F181" s="105" t="s">
        <v>600</v>
      </c>
      <c r="G181" s="144"/>
      <c r="H181" s="103" t="s">
        <v>610</v>
      </c>
      <c r="I181" s="186">
        <f>ROUND(I178*182/1000,0)</f>
        <v>597</v>
      </c>
      <c r="J181" s="216"/>
      <c r="L181" s="90"/>
    </row>
    <row r="182" spans="1:12" s="101" customFormat="1" ht="25.5" customHeight="1" x14ac:dyDescent="0.15">
      <c r="A182" s="179" t="s">
        <v>509</v>
      </c>
      <c r="B182" s="179">
        <v>6840</v>
      </c>
      <c r="C182" s="102" t="s">
        <v>554</v>
      </c>
      <c r="D182" s="217"/>
      <c r="E182" s="217"/>
      <c r="F182" s="105" t="s">
        <v>602</v>
      </c>
      <c r="G182" s="144"/>
      <c r="H182" s="103" t="s">
        <v>508</v>
      </c>
      <c r="I182" s="186">
        <f>ROUND($I178*145/1000,0)</f>
        <v>476</v>
      </c>
      <c r="J182" s="216"/>
      <c r="L182" s="90"/>
    </row>
    <row r="183" spans="1:12" s="101" customFormat="1" ht="25.5" customHeight="1" x14ac:dyDescent="0.15">
      <c r="A183" s="179" t="s">
        <v>509</v>
      </c>
      <c r="B183" s="179">
        <v>8515</v>
      </c>
      <c r="C183" s="102" t="s">
        <v>716</v>
      </c>
      <c r="D183" s="217"/>
      <c r="E183" s="217"/>
      <c r="F183" s="105" t="s">
        <v>320</v>
      </c>
      <c r="G183" s="144"/>
      <c r="H183" s="103" t="s">
        <v>356</v>
      </c>
      <c r="I183" s="121">
        <v>-33</v>
      </c>
      <c r="J183" s="216"/>
      <c r="L183" s="90"/>
    </row>
    <row r="184" spans="1:12" s="101" customFormat="1" ht="25.5" customHeight="1" x14ac:dyDescent="0.15">
      <c r="A184" s="179" t="s">
        <v>944</v>
      </c>
      <c r="B184" s="179">
        <v>9515</v>
      </c>
      <c r="C184" s="102" t="s">
        <v>949</v>
      </c>
      <c r="D184" s="217"/>
      <c r="E184" s="217"/>
      <c r="F184" s="105" t="s">
        <v>915</v>
      </c>
      <c r="G184" s="144"/>
      <c r="H184" s="103" t="s">
        <v>950</v>
      </c>
      <c r="I184" s="121">
        <v>-33</v>
      </c>
      <c r="J184" s="216"/>
      <c r="L184" s="90"/>
    </row>
    <row r="185" spans="1:12" s="101" customFormat="1" ht="25.5" customHeight="1" x14ac:dyDescent="0.15">
      <c r="A185" s="179" t="s">
        <v>509</v>
      </c>
      <c r="B185" s="179">
        <v>1281</v>
      </c>
      <c r="C185" s="102" t="s">
        <v>717</v>
      </c>
      <c r="D185" s="217"/>
      <c r="E185" s="290" t="s">
        <v>334</v>
      </c>
      <c r="F185" s="314"/>
      <c r="G185" s="314"/>
      <c r="H185" s="314"/>
      <c r="I185" s="104">
        <v>108</v>
      </c>
      <c r="J185" s="216" t="s">
        <v>226</v>
      </c>
      <c r="L185" s="90"/>
    </row>
    <row r="186" spans="1:12" s="101" customFormat="1" ht="25.5" customHeight="1" x14ac:dyDescent="0.15">
      <c r="A186" s="179" t="s">
        <v>509</v>
      </c>
      <c r="B186" s="179">
        <v>1282</v>
      </c>
      <c r="C186" s="102" t="s">
        <v>718</v>
      </c>
      <c r="D186" s="217"/>
      <c r="E186" s="290"/>
      <c r="F186" s="105" t="s">
        <v>596</v>
      </c>
      <c r="G186" s="144"/>
      <c r="H186" s="103" t="s">
        <v>606</v>
      </c>
      <c r="I186" s="186">
        <f>ROUND(I185*245/1000,0)</f>
        <v>26</v>
      </c>
      <c r="J186" s="216"/>
      <c r="L186" s="90"/>
    </row>
    <row r="187" spans="1:12" s="101" customFormat="1" ht="25.5" customHeight="1" x14ac:dyDescent="0.15">
      <c r="A187" s="179" t="s">
        <v>509</v>
      </c>
      <c r="B187" s="179">
        <v>1283</v>
      </c>
      <c r="C187" s="102" t="s">
        <v>719</v>
      </c>
      <c r="D187" s="217"/>
      <c r="E187" s="290"/>
      <c r="F187" s="105" t="s">
        <v>598</v>
      </c>
      <c r="G187" s="144"/>
      <c r="H187" s="103" t="s">
        <v>608</v>
      </c>
      <c r="I187" s="186">
        <f>ROUND(I185*224/1000,0)</f>
        <v>24</v>
      </c>
      <c r="J187" s="216"/>
      <c r="L187" s="90"/>
    </row>
    <row r="188" spans="1:12" s="101" customFormat="1" ht="25.5" customHeight="1" x14ac:dyDescent="0.15">
      <c r="A188" s="179" t="s">
        <v>509</v>
      </c>
      <c r="B188" s="179">
        <v>1284</v>
      </c>
      <c r="C188" s="102" t="s">
        <v>720</v>
      </c>
      <c r="D188" s="217"/>
      <c r="E188" s="290"/>
      <c r="F188" s="105" t="s">
        <v>600</v>
      </c>
      <c r="G188" s="144"/>
      <c r="H188" s="103" t="s">
        <v>610</v>
      </c>
      <c r="I188" s="186">
        <f>ROUND(I185*182/1000,0)</f>
        <v>20</v>
      </c>
      <c r="J188" s="216"/>
      <c r="L188" s="90"/>
    </row>
    <row r="189" spans="1:12" s="101" customFormat="1" ht="25.5" customHeight="1" x14ac:dyDescent="0.15">
      <c r="A189" s="179" t="s">
        <v>509</v>
      </c>
      <c r="B189" s="179">
        <v>6940</v>
      </c>
      <c r="C189" s="102" t="s">
        <v>555</v>
      </c>
      <c r="D189" s="217"/>
      <c r="E189" s="290"/>
      <c r="F189" s="105" t="s">
        <v>602</v>
      </c>
      <c r="G189" s="144"/>
      <c r="H189" s="103" t="s">
        <v>508</v>
      </c>
      <c r="I189" s="186">
        <f>ROUND($I185*145/1000,0)</f>
        <v>16</v>
      </c>
      <c r="J189" s="216"/>
      <c r="L189" s="90"/>
    </row>
    <row r="190" spans="1:12" ht="25.5" customHeight="1" x14ac:dyDescent="0.15">
      <c r="A190" s="179" t="s">
        <v>509</v>
      </c>
      <c r="B190" s="179">
        <v>8516</v>
      </c>
      <c r="C190" s="102" t="s">
        <v>721</v>
      </c>
      <c r="D190" s="217"/>
      <c r="E190" s="290"/>
      <c r="F190" s="105" t="s">
        <v>320</v>
      </c>
      <c r="G190" s="144"/>
      <c r="H190" s="103" t="s">
        <v>331</v>
      </c>
      <c r="I190" s="121">
        <v>-1</v>
      </c>
      <c r="J190" s="216"/>
    </row>
    <row r="191" spans="1:12" ht="25.5" customHeight="1" x14ac:dyDescent="0.15">
      <c r="A191" s="179" t="s">
        <v>944</v>
      </c>
      <c r="B191" s="179">
        <v>9516</v>
      </c>
      <c r="C191" s="102" t="s">
        <v>951</v>
      </c>
      <c r="D191" s="217"/>
      <c r="E191" s="290"/>
      <c r="F191" s="105" t="s">
        <v>915</v>
      </c>
      <c r="G191" s="144"/>
      <c r="H191" s="103" t="s">
        <v>925</v>
      </c>
      <c r="I191" s="121">
        <v>-1</v>
      </c>
      <c r="J191" s="216"/>
    </row>
    <row r="192" spans="1:12" ht="25.5" customHeight="1" x14ac:dyDescent="0.15">
      <c r="A192" s="67"/>
      <c r="B192" s="67"/>
      <c r="C192" s="75"/>
      <c r="D192" s="114"/>
      <c r="E192" s="114"/>
      <c r="F192" s="75"/>
      <c r="G192" s="75"/>
      <c r="H192" s="112"/>
      <c r="I192" s="115"/>
      <c r="J192" s="113"/>
    </row>
    <row r="193" spans="1:12" ht="25.5" customHeight="1" x14ac:dyDescent="0.15">
      <c r="A193" s="185" t="s">
        <v>346</v>
      </c>
      <c r="B193" s="67"/>
      <c r="C193" s="75"/>
      <c r="D193" s="114"/>
      <c r="E193" s="114"/>
      <c r="F193" s="75"/>
      <c r="G193" s="75"/>
      <c r="H193" s="112"/>
      <c r="I193" s="115"/>
      <c r="J193" s="113"/>
    </row>
    <row r="194" spans="1:12" ht="25.5" customHeight="1" x14ac:dyDescent="0.15">
      <c r="A194" s="205" t="s">
        <v>2</v>
      </c>
      <c r="B194" s="206"/>
      <c r="C194" s="295" t="s">
        <v>3</v>
      </c>
      <c r="D194" s="297" t="s">
        <v>4</v>
      </c>
      <c r="E194" s="298"/>
      <c r="F194" s="298"/>
      <c r="G194" s="298"/>
      <c r="H194" s="299"/>
      <c r="I194" s="307" t="s">
        <v>485</v>
      </c>
      <c r="J194" s="303" t="s">
        <v>8</v>
      </c>
    </row>
    <row r="195" spans="1:12" ht="25.5" customHeight="1" x14ac:dyDescent="0.15">
      <c r="A195" s="187" t="s">
        <v>0</v>
      </c>
      <c r="B195" s="187" t="s">
        <v>1</v>
      </c>
      <c r="C195" s="296"/>
      <c r="D195" s="300"/>
      <c r="E195" s="301"/>
      <c r="F195" s="301"/>
      <c r="G195" s="301"/>
      <c r="H195" s="302"/>
      <c r="I195" s="308"/>
      <c r="J195" s="303"/>
    </row>
    <row r="196" spans="1:12" ht="25.5" customHeight="1" x14ac:dyDescent="0.15">
      <c r="A196" s="304" t="s">
        <v>171</v>
      </c>
      <c r="B196" s="305"/>
      <c r="C196" s="305"/>
      <c r="D196" s="305"/>
      <c r="E196" s="326"/>
      <c r="F196" s="305"/>
      <c r="G196" s="305"/>
      <c r="H196" s="305"/>
      <c r="I196" s="305"/>
      <c r="J196" s="306"/>
    </row>
    <row r="197" spans="1:12" ht="25.5" customHeight="1" x14ac:dyDescent="0.15">
      <c r="A197" s="182" t="s">
        <v>509</v>
      </c>
      <c r="B197" s="182">
        <v>1701</v>
      </c>
      <c r="C197" s="116" t="s">
        <v>146</v>
      </c>
      <c r="D197" s="290" t="s">
        <v>262</v>
      </c>
      <c r="E197" s="188" t="s">
        <v>296</v>
      </c>
      <c r="F197" s="117"/>
      <c r="G197" s="117"/>
      <c r="H197" s="118"/>
      <c r="I197" s="121">
        <f>'Ａ３訪問型(健康づくりヘルパー)'!H4</f>
        <v>823</v>
      </c>
      <c r="J197" s="119" t="s">
        <v>9</v>
      </c>
      <c r="L197" s="106"/>
    </row>
    <row r="198" spans="1:12" ht="25.5" customHeight="1" x14ac:dyDescent="0.15">
      <c r="A198" s="179" t="s">
        <v>509</v>
      </c>
      <c r="B198" s="179">
        <v>1801</v>
      </c>
      <c r="C198" s="102" t="s">
        <v>91</v>
      </c>
      <c r="D198" s="290"/>
      <c r="E198" s="188" t="s">
        <v>342</v>
      </c>
      <c r="F198" s="190"/>
      <c r="G198" s="190"/>
      <c r="H198" s="108"/>
      <c r="I198" s="121">
        <f>'Ａ３訪問型(健康づくりヘルパー)'!H5</f>
        <v>27</v>
      </c>
      <c r="J198" s="120" t="s">
        <v>10</v>
      </c>
      <c r="L198" s="106"/>
    </row>
    <row r="199" spans="1:12" ht="25.5" customHeight="1" x14ac:dyDescent="0.15">
      <c r="A199" s="179" t="s">
        <v>509</v>
      </c>
      <c r="B199" s="179">
        <v>1711</v>
      </c>
      <c r="C199" s="102" t="s">
        <v>92</v>
      </c>
      <c r="D199" s="290"/>
      <c r="E199" s="188" t="s">
        <v>298</v>
      </c>
      <c r="F199" s="190"/>
      <c r="G199" s="190"/>
      <c r="H199" s="108"/>
      <c r="I199" s="121">
        <f>'Ａ３訪問型(健康づくりヘルパー)'!H6</f>
        <v>1644</v>
      </c>
      <c r="J199" s="120" t="s">
        <v>9</v>
      </c>
      <c r="L199" s="106"/>
    </row>
    <row r="200" spans="1:12" ht="25.5" customHeight="1" x14ac:dyDescent="0.15">
      <c r="A200" s="179" t="s">
        <v>509</v>
      </c>
      <c r="B200" s="179">
        <v>1811</v>
      </c>
      <c r="C200" s="102" t="s">
        <v>93</v>
      </c>
      <c r="D200" s="290"/>
      <c r="E200" s="188" t="s">
        <v>343</v>
      </c>
      <c r="F200" s="190"/>
      <c r="G200" s="190"/>
      <c r="H200" s="108"/>
      <c r="I200" s="121">
        <f>'Ａ３訪問型(健康づくりヘルパー)'!H7</f>
        <v>54</v>
      </c>
      <c r="J200" s="120" t="s">
        <v>10</v>
      </c>
      <c r="L200" s="106"/>
    </row>
    <row r="201" spans="1:12" ht="25.5" customHeight="1" x14ac:dyDescent="0.15">
      <c r="A201" s="179" t="s">
        <v>509</v>
      </c>
      <c r="B201" s="179">
        <v>1721</v>
      </c>
      <c r="C201" s="102" t="s">
        <v>94</v>
      </c>
      <c r="D201" s="290"/>
      <c r="E201" s="188" t="s">
        <v>344</v>
      </c>
      <c r="F201" s="190"/>
      <c r="G201" s="190"/>
      <c r="H201" s="103"/>
      <c r="I201" s="121">
        <f>'Ａ３訪問型(健康づくりヘルパー)'!H8</f>
        <v>2609</v>
      </c>
      <c r="J201" s="191" t="s">
        <v>9</v>
      </c>
      <c r="L201" s="106"/>
    </row>
    <row r="202" spans="1:12" ht="25.5" customHeight="1" x14ac:dyDescent="0.15">
      <c r="A202" s="179" t="s">
        <v>509</v>
      </c>
      <c r="B202" s="179">
        <v>1821</v>
      </c>
      <c r="C202" s="102" t="s">
        <v>95</v>
      </c>
      <c r="D202" s="290"/>
      <c r="E202" s="188" t="s">
        <v>345</v>
      </c>
      <c r="F202" s="190"/>
      <c r="G202" s="190"/>
      <c r="H202" s="103"/>
      <c r="I202" s="121">
        <f>'Ａ３訪問型(健康づくりヘルパー)'!H9</f>
        <v>86</v>
      </c>
      <c r="J202" s="191" t="s">
        <v>10</v>
      </c>
      <c r="L202" s="106"/>
    </row>
    <row r="203" spans="1:12" ht="30.75" customHeight="1" x14ac:dyDescent="0.15">
      <c r="A203" s="69"/>
      <c r="B203" s="69"/>
      <c r="C203" s="70"/>
      <c r="D203" s="71"/>
      <c r="E203" s="71"/>
      <c r="F203" s="70"/>
      <c r="G203" s="70"/>
      <c r="H203" s="86"/>
      <c r="I203" s="72"/>
      <c r="J203" s="73"/>
    </row>
    <row r="204" spans="1:12" ht="30.75" customHeight="1" x14ac:dyDescent="0.15">
      <c r="A204" s="69"/>
      <c r="B204" s="69"/>
      <c r="C204" s="70"/>
      <c r="D204" s="71"/>
      <c r="E204" s="71"/>
      <c r="F204" s="70"/>
      <c r="G204" s="70"/>
      <c r="H204" s="86"/>
      <c r="I204" s="72"/>
      <c r="J204" s="73"/>
    </row>
    <row r="205" spans="1:12" ht="30.75" customHeight="1" x14ac:dyDescent="0.15">
      <c r="A205" s="69"/>
      <c r="B205" s="69"/>
      <c r="C205" s="70"/>
      <c r="D205" s="71"/>
      <c r="E205" s="71"/>
      <c r="F205" s="70"/>
      <c r="G205" s="70"/>
      <c r="H205" s="86"/>
      <c r="I205" s="72"/>
      <c r="J205" s="73"/>
    </row>
    <row r="206" spans="1:12" ht="30.75" customHeight="1" x14ac:dyDescent="0.15">
      <c r="A206" s="69"/>
      <c r="B206" s="69"/>
      <c r="C206" s="70"/>
      <c r="D206" s="71"/>
      <c r="E206" s="71"/>
      <c r="F206" s="70"/>
      <c r="G206" s="70"/>
      <c r="H206" s="86"/>
      <c r="I206" s="72"/>
      <c r="J206" s="73"/>
    </row>
    <row r="207" spans="1:12" ht="30.75" customHeight="1" x14ac:dyDescent="0.15">
      <c r="A207" s="69"/>
      <c r="B207" s="69"/>
      <c r="C207" s="70"/>
      <c r="D207" s="71"/>
      <c r="E207" s="71"/>
      <c r="F207" s="70"/>
      <c r="G207" s="70"/>
      <c r="H207" s="86"/>
      <c r="I207" s="72"/>
      <c r="J207" s="73"/>
    </row>
    <row r="208" spans="1:12" ht="30.75" customHeight="1" x14ac:dyDescent="0.15">
      <c r="A208" s="69"/>
      <c r="B208" s="69"/>
      <c r="C208" s="70"/>
      <c r="D208" s="71"/>
      <c r="E208" s="71"/>
      <c r="F208" s="70"/>
      <c r="G208" s="70"/>
      <c r="H208" s="86"/>
      <c r="I208" s="72"/>
      <c r="J208" s="73"/>
    </row>
    <row r="209" spans="1:11" ht="30.75" customHeight="1" x14ac:dyDescent="0.15">
      <c r="A209" s="69"/>
      <c r="B209" s="69"/>
      <c r="C209" s="70"/>
      <c r="D209" s="71"/>
      <c r="E209" s="71"/>
      <c r="F209" s="70"/>
      <c r="G209" s="70"/>
      <c r="H209" s="86"/>
      <c r="I209" s="72"/>
      <c r="J209" s="73"/>
    </row>
    <row r="210" spans="1:11" ht="30.75" customHeight="1" x14ac:dyDescent="0.15">
      <c r="A210" s="69"/>
      <c r="B210" s="69"/>
      <c r="C210" s="70"/>
      <c r="D210" s="71"/>
      <c r="E210" s="71"/>
      <c r="F210" s="70"/>
      <c r="G210" s="70"/>
      <c r="H210" s="86"/>
      <c r="I210" s="72"/>
      <c r="J210" s="73"/>
    </row>
    <row r="211" spans="1:11" ht="30.75" customHeight="1" x14ac:dyDescent="0.15">
      <c r="A211" s="69"/>
      <c r="B211" s="69"/>
      <c r="C211" s="70"/>
      <c r="D211" s="71"/>
      <c r="E211" s="71"/>
      <c r="F211" s="70"/>
      <c r="G211" s="70"/>
      <c r="H211" s="86"/>
      <c r="I211" s="72"/>
      <c r="J211" s="73"/>
    </row>
    <row r="212" spans="1:11" ht="30.75" customHeight="1" x14ac:dyDescent="0.15">
      <c r="A212" s="69"/>
      <c r="B212" s="69"/>
      <c r="C212" s="70"/>
      <c r="D212" s="71"/>
      <c r="E212" s="71"/>
      <c r="F212" s="70"/>
      <c r="G212" s="70"/>
      <c r="H212" s="86"/>
      <c r="I212" s="72"/>
      <c r="J212" s="73"/>
    </row>
    <row r="213" spans="1:11" ht="30.75" customHeight="1" x14ac:dyDescent="0.15">
      <c r="A213" s="69"/>
      <c r="B213" s="69"/>
      <c r="C213" s="70"/>
      <c r="D213" s="71"/>
      <c r="E213" s="71"/>
      <c r="F213" s="70"/>
      <c r="G213" s="70"/>
      <c r="H213" s="86"/>
      <c r="I213" s="72"/>
      <c r="J213" s="73"/>
    </row>
    <row r="214" spans="1:11" ht="30.75" customHeight="1" x14ac:dyDescent="0.15">
      <c r="A214" s="69"/>
      <c r="B214" s="69"/>
      <c r="C214" s="70"/>
      <c r="D214" s="71"/>
      <c r="E214" s="71"/>
      <c r="F214" s="70"/>
      <c r="G214" s="70"/>
      <c r="H214" s="86"/>
      <c r="I214" s="72"/>
      <c r="J214" s="73"/>
      <c r="K214" s="90"/>
    </row>
    <row r="215" spans="1:11" ht="30.75" customHeight="1" x14ac:dyDescent="0.15">
      <c r="A215" s="74"/>
      <c r="B215" s="74"/>
      <c r="C215" s="70"/>
      <c r="D215" s="71"/>
      <c r="E215" s="71"/>
      <c r="F215" s="70"/>
      <c r="G215" s="70"/>
      <c r="H215" s="86"/>
      <c r="I215" s="75"/>
      <c r="J215" s="70"/>
      <c r="K215" s="90"/>
    </row>
    <row r="216" spans="1:11" ht="30.75" customHeight="1" x14ac:dyDescent="0.15">
      <c r="A216" s="74"/>
      <c r="B216" s="74"/>
      <c r="C216" s="70"/>
      <c r="D216" s="71"/>
      <c r="E216" s="71"/>
      <c r="F216" s="70"/>
      <c r="G216" s="70"/>
      <c r="H216" s="86"/>
      <c r="I216" s="75"/>
      <c r="J216" s="70"/>
      <c r="K216" s="90"/>
    </row>
    <row r="217" spans="1:11" ht="30.75" customHeight="1" x14ac:dyDescent="0.15">
      <c r="A217" s="74"/>
      <c r="B217" s="74"/>
      <c r="C217" s="70"/>
      <c r="D217" s="71"/>
      <c r="E217" s="71"/>
      <c r="F217" s="70"/>
      <c r="G217" s="70"/>
      <c r="H217" s="86"/>
      <c r="I217" s="75"/>
      <c r="J217" s="70"/>
      <c r="K217" s="90"/>
    </row>
    <row r="218" spans="1:11" ht="30.75" customHeight="1" x14ac:dyDescent="0.15">
      <c r="A218" s="74"/>
      <c r="B218" s="74"/>
      <c r="C218" s="70"/>
      <c r="D218" s="71"/>
      <c r="E218" s="71"/>
      <c r="F218" s="70"/>
      <c r="G218" s="70"/>
      <c r="H218" s="86"/>
      <c r="I218" s="75"/>
      <c r="J218" s="70"/>
      <c r="K218" s="90"/>
    </row>
    <row r="219" spans="1:11" ht="30.75" customHeight="1" x14ac:dyDescent="0.15">
      <c r="A219" s="74"/>
      <c r="B219" s="74"/>
      <c r="C219" s="70"/>
      <c r="D219" s="71"/>
      <c r="E219" s="71"/>
      <c r="F219" s="70"/>
      <c r="G219" s="70"/>
      <c r="H219" s="86"/>
      <c r="I219" s="75"/>
      <c r="J219" s="70"/>
      <c r="K219" s="90"/>
    </row>
    <row r="220" spans="1:11" ht="30.75" customHeight="1" x14ac:dyDescent="0.15">
      <c r="A220" s="74"/>
      <c r="B220" s="74"/>
      <c r="C220" s="70"/>
      <c r="D220" s="71"/>
      <c r="E220" s="71"/>
      <c r="F220" s="70"/>
      <c r="G220" s="70"/>
      <c r="H220" s="86"/>
      <c r="I220" s="75"/>
      <c r="J220" s="70"/>
      <c r="K220" s="90"/>
    </row>
    <row r="221" spans="1:11" ht="30.75" customHeight="1" x14ac:dyDescent="0.15">
      <c r="A221" s="74"/>
      <c r="B221" s="74"/>
      <c r="C221" s="70"/>
      <c r="D221" s="71"/>
      <c r="E221" s="71"/>
      <c r="F221" s="70"/>
      <c r="G221" s="70"/>
      <c r="H221" s="86"/>
      <c r="I221" s="75"/>
      <c r="J221" s="70"/>
      <c r="K221" s="90"/>
    </row>
    <row r="222" spans="1:11" ht="30.75" customHeight="1" x14ac:dyDescent="0.15">
      <c r="A222" s="74"/>
      <c r="B222" s="74"/>
      <c r="C222" s="70"/>
      <c r="D222" s="71"/>
      <c r="E222" s="71"/>
      <c r="F222" s="70"/>
      <c r="G222" s="70"/>
      <c r="H222" s="86"/>
      <c r="I222" s="75"/>
      <c r="J222" s="70"/>
      <c r="K222" s="90"/>
    </row>
    <row r="223" spans="1:11" ht="30.75" customHeight="1" x14ac:dyDescent="0.15">
      <c r="A223" s="74"/>
      <c r="B223" s="74"/>
      <c r="C223" s="70"/>
      <c r="D223" s="71"/>
      <c r="E223" s="71"/>
      <c r="F223" s="70"/>
      <c r="G223" s="70"/>
      <c r="H223" s="86"/>
      <c r="I223" s="75"/>
      <c r="J223" s="70"/>
      <c r="K223" s="90"/>
    </row>
    <row r="224" spans="1:11" ht="30.75" customHeight="1" x14ac:dyDescent="0.15">
      <c r="A224" s="74"/>
      <c r="B224" s="74"/>
      <c r="C224" s="70"/>
      <c r="D224" s="71"/>
      <c r="E224" s="71"/>
      <c r="F224" s="70"/>
      <c r="G224" s="70"/>
      <c r="H224" s="86"/>
      <c r="I224" s="75"/>
      <c r="J224" s="70"/>
      <c r="K224" s="90"/>
    </row>
    <row r="225" spans="1:11" ht="30.75" customHeight="1" x14ac:dyDescent="0.15">
      <c r="A225" s="74"/>
      <c r="B225" s="74"/>
      <c r="C225" s="70"/>
      <c r="D225" s="71"/>
      <c r="E225" s="71"/>
      <c r="F225" s="70"/>
      <c r="G225" s="70"/>
      <c r="H225" s="86"/>
      <c r="I225" s="75"/>
      <c r="J225" s="70"/>
      <c r="K225" s="90"/>
    </row>
    <row r="226" spans="1:11" ht="30.75" customHeight="1" x14ac:dyDescent="0.15">
      <c r="A226" s="74"/>
      <c r="B226" s="74"/>
      <c r="C226" s="70"/>
      <c r="D226" s="71"/>
      <c r="E226" s="71"/>
      <c r="F226" s="70"/>
      <c r="G226" s="70"/>
      <c r="H226" s="86"/>
      <c r="I226" s="75"/>
      <c r="J226" s="70"/>
      <c r="K226" s="90"/>
    </row>
    <row r="227" spans="1:11" ht="30.75" customHeight="1" x14ac:dyDescent="0.15">
      <c r="A227" s="74"/>
      <c r="B227" s="74"/>
      <c r="C227" s="70"/>
      <c r="D227" s="71"/>
      <c r="E227" s="71"/>
      <c r="F227" s="70"/>
      <c r="G227" s="70"/>
      <c r="H227" s="86"/>
      <c r="I227" s="75"/>
      <c r="J227" s="70"/>
      <c r="K227" s="90"/>
    </row>
    <row r="228" spans="1:11" ht="30.75" customHeight="1" x14ac:dyDescent="0.15">
      <c r="A228" s="74"/>
      <c r="B228" s="74"/>
      <c r="C228" s="70"/>
      <c r="D228" s="71"/>
      <c r="E228" s="71"/>
      <c r="F228" s="70"/>
      <c r="G228" s="70"/>
      <c r="H228" s="86"/>
      <c r="I228" s="75"/>
      <c r="J228" s="70"/>
      <c r="K228" s="90"/>
    </row>
    <row r="229" spans="1:11" ht="30.75" customHeight="1" x14ac:dyDescent="0.15">
      <c r="A229" s="74"/>
      <c r="B229" s="74"/>
      <c r="C229" s="70"/>
      <c r="D229" s="71"/>
      <c r="E229" s="71"/>
      <c r="F229" s="70"/>
      <c r="G229" s="70"/>
      <c r="H229" s="86"/>
      <c r="I229" s="75"/>
      <c r="J229" s="70"/>
      <c r="K229" s="90"/>
    </row>
    <row r="230" spans="1:11" ht="30.75" customHeight="1" x14ac:dyDescent="0.15">
      <c r="A230" s="74"/>
      <c r="B230" s="74"/>
      <c r="C230" s="70"/>
      <c r="D230" s="71"/>
      <c r="E230" s="71"/>
      <c r="F230" s="70"/>
      <c r="G230" s="70"/>
      <c r="H230" s="86"/>
      <c r="I230" s="75"/>
      <c r="J230" s="70"/>
      <c r="K230" s="90"/>
    </row>
    <row r="231" spans="1:11" ht="30.75" customHeight="1" x14ac:dyDescent="0.15">
      <c r="A231" s="74"/>
      <c r="B231" s="74"/>
      <c r="C231" s="70"/>
      <c r="D231" s="71"/>
      <c r="E231" s="71"/>
      <c r="F231" s="70"/>
      <c r="G231" s="70"/>
      <c r="H231" s="86"/>
      <c r="I231" s="75"/>
      <c r="J231" s="70"/>
      <c r="K231" s="90"/>
    </row>
    <row r="232" spans="1:11" ht="30.75" customHeight="1" x14ac:dyDescent="0.15">
      <c r="A232" s="74"/>
      <c r="B232" s="74"/>
      <c r="C232" s="70"/>
      <c r="D232" s="71"/>
      <c r="E232" s="71"/>
      <c r="F232" s="70"/>
      <c r="G232" s="70"/>
      <c r="H232" s="86"/>
      <c r="I232" s="75"/>
      <c r="J232" s="70"/>
      <c r="K232" s="90"/>
    </row>
    <row r="233" spans="1:11" ht="30.75" customHeight="1" x14ac:dyDescent="0.15">
      <c r="A233" s="74"/>
      <c r="B233" s="74"/>
      <c r="C233" s="70"/>
      <c r="D233" s="71"/>
      <c r="E233" s="71"/>
      <c r="F233" s="70"/>
      <c r="G233" s="70"/>
      <c r="H233" s="86"/>
      <c r="I233" s="75"/>
      <c r="J233" s="70"/>
      <c r="K233" s="90"/>
    </row>
    <row r="234" spans="1:11" ht="30.75" customHeight="1" x14ac:dyDescent="0.15">
      <c r="A234" s="74"/>
      <c r="B234" s="74"/>
      <c r="C234" s="70"/>
      <c r="D234" s="71"/>
      <c r="E234" s="71"/>
      <c r="F234" s="70"/>
      <c r="G234" s="70"/>
      <c r="H234" s="86"/>
      <c r="I234" s="75"/>
      <c r="J234" s="70"/>
      <c r="K234" s="90"/>
    </row>
    <row r="235" spans="1:11" ht="30.75" customHeight="1" x14ac:dyDescent="0.15">
      <c r="A235" s="74"/>
      <c r="B235" s="74"/>
      <c r="C235" s="70"/>
      <c r="D235" s="71"/>
      <c r="E235" s="71"/>
      <c r="F235" s="70"/>
      <c r="G235" s="70"/>
      <c r="H235" s="86"/>
      <c r="I235" s="75"/>
      <c r="J235" s="70"/>
      <c r="K235" s="90"/>
    </row>
    <row r="236" spans="1:11" ht="30.75" customHeight="1" x14ac:dyDescent="0.15">
      <c r="A236" s="74"/>
      <c r="B236" s="74"/>
      <c r="C236" s="70"/>
      <c r="D236" s="71"/>
      <c r="E236" s="71"/>
      <c r="F236" s="70"/>
      <c r="G236" s="70"/>
      <c r="H236" s="86"/>
      <c r="I236" s="75"/>
      <c r="J236" s="70"/>
      <c r="K236" s="90"/>
    </row>
    <row r="237" spans="1:11" ht="30.75" customHeight="1" x14ac:dyDescent="0.15">
      <c r="A237" s="74"/>
      <c r="B237" s="74"/>
      <c r="C237" s="70"/>
      <c r="D237" s="71"/>
      <c r="E237" s="71"/>
      <c r="F237" s="70"/>
      <c r="G237" s="70"/>
      <c r="H237" s="86"/>
      <c r="I237" s="75"/>
      <c r="J237" s="70"/>
      <c r="K237" s="90"/>
    </row>
    <row r="238" spans="1:11" ht="30.75" customHeight="1" x14ac:dyDescent="0.15">
      <c r="A238" s="74"/>
      <c r="B238" s="74"/>
      <c r="C238" s="70"/>
      <c r="D238" s="71"/>
      <c r="E238" s="71"/>
      <c r="F238" s="70"/>
      <c r="G238" s="70"/>
      <c r="H238" s="86"/>
      <c r="I238" s="75"/>
      <c r="J238" s="70"/>
      <c r="K238" s="90"/>
    </row>
    <row r="239" spans="1:11" ht="30.75" customHeight="1" x14ac:dyDescent="0.15">
      <c r="A239" s="74"/>
      <c r="B239" s="74"/>
      <c r="C239" s="70"/>
      <c r="D239" s="71"/>
      <c r="E239" s="71"/>
      <c r="F239" s="70"/>
      <c r="G239" s="70"/>
      <c r="H239" s="86"/>
      <c r="I239" s="75"/>
      <c r="J239" s="70"/>
      <c r="K239" s="90"/>
    </row>
    <row r="240" spans="1:11" ht="30.75" customHeight="1" x14ac:dyDescent="0.15">
      <c r="A240" s="74"/>
      <c r="B240" s="74"/>
      <c r="C240" s="70"/>
      <c r="D240" s="71"/>
      <c r="E240" s="71"/>
      <c r="F240" s="70"/>
      <c r="G240" s="70"/>
      <c r="H240" s="86"/>
      <c r="I240" s="75"/>
      <c r="J240" s="70"/>
      <c r="K240" s="90"/>
    </row>
    <row r="241" spans="1:11" ht="30.75" customHeight="1" x14ac:dyDescent="0.15">
      <c r="A241" s="74"/>
      <c r="B241" s="74"/>
      <c r="C241" s="70"/>
      <c r="D241" s="71"/>
      <c r="E241" s="71"/>
      <c r="F241" s="70"/>
      <c r="G241" s="70"/>
      <c r="H241" s="86"/>
      <c r="I241" s="75"/>
      <c r="J241" s="70"/>
      <c r="K241" s="90"/>
    </row>
    <row r="242" spans="1:11" ht="30.75" customHeight="1" x14ac:dyDescent="0.15">
      <c r="A242" s="74"/>
      <c r="B242" s="74"/>
      <c r="C242" s="70"/>
      <c r="D242" s="71"/>
      <c r="E242" s="71"/>
      <c r="F242" s="70"/>
      <c r="G242" s="70"/>
      <c r="H242" s="86"/>
      <c r="I242" s="75"/>
      <c r="J242" s="70"/>
      <c r="K242" s="90"/>
    </row>
    <row r="243" spans="1:11" ht="30.75" customHeight="1" x14ac:dyDescent="0.15">
      <c r="A243" s="74"/>
      <c r="B243" s="74"/>
      <c r="C243" s="70"/>
      <c r="D243" s="71"/>
      <c r="E243" s="71"/>
      <c r="F243" s="70"/>
      <c r="G243" s="70"/>
      <c r="H243" s="86"/>
      <c r="I243" s="75"/>
      <c r="J243" s="70"/>
      <c r="K243" s="90"/>
    </row>
    <row r="244" spans="1:11" ht="30.75" customHeight="1" x14ac:dyDescent="0.15">
      <c r="A244" s="74"/>
      <c r="B244" s="74"/>
      <c r="C244" s="70"/>
      <c r="D244" s="71"/>
      <c r="E244" s="71"/>
      <c r="F244" s="70"/>
      <c r="G244" s="70"/>
      <c r="H244" s="86"/>
      <c r="I244" s="75"/>
      <c r="J244" s="70"/>
      <c r="K244" s="90"/>
    </row>
    <row r="245" spans="1:11" ht="30.75" customHeight="1" x14ac:dyDescent="0.15">
      <c r="A245" s="74"/>
      <c r="B245" s="74"/>
      <c r="C245" s="70"/>
      <c r="D245" s="71"/>
      <c r="E245" s="71"/>
      <c r="F245" s="70"/>
      <c r="G245" s="70"/>
      <c r="H245" s="86"/>
      <c r="I245" s="75"/>
      <c r="J245" s="70"/>
      <c r="K245" s="90"/>
    </row>
    <row r="246" spans="1:11" ht="30.75" customHeight="1" x14ac:dyDescent="0.15">
      <c r="A246" s="74"/>
      <c r="B246" s="74"/>
      <c r="C246" s="70"/>
      <c r="D246" s="71"/>
      <c r="E246" s="71"/>
      <c r="F246" s="70"/>
      <c r="G246" s="70"/>
      <c r="H246" s="86"/>
      <c r="I246" s="75"/>
      <c r="J246" s="70"/>
      <c r="K246" s="90"/>
    </row>
    <row r="247" spans="1:11" ht="30.75" customHeight="1" x14ac:dyDescent="0.15">
      <c r="A247" s="74"/>
      <c r="B247" s="74"/>
      <c r="C247" s="70"/>
      <c r="D247" s="71"/>
      <c r="E247" s="71"/>
      <c r="F247" s="70"/>
      <c r="G247" s="70"/>
      <c r="H247" s="86"/>
      <c r="I247" s="75"/>
      <c r="J247" s="70"/>
      <c r="K247" s="90"/>
    </row>
    <row r="248" spans="1:11" ht="30.75" customHeight="1" x14ac:dyDescent="0.15">
      <c r="A248" s="74"/>
      <c r="B248" s="74"/>
      <c r="C248" s="70"/>
      <c r="D248" s="71"/>
      <c r="E248" s="71"/>
      <c r="F248" s="70"/>
      <c r="G248" s="70"/>
      <c r="H248" s="86"/>
      <c r="I248" s="75"/>
      <c r="J248" s="70"/>
      <c r="K248" s="90"/>
    </row>
    <row r="249" spans="1:11" ht="30.75" customHeight="1" x14ac:dyDescent="0.15">
      <c r="A249" s="74"/>
      <c r="B249" s="74"/>
      <c r="C249" s="70"/>
      <c r="D249" s="71"/>
      <c r="E249" s="71"/>
      <c r="F249" s="70"/>
      <c r="G249" s="70"/>
      <c r="H249" s="86"/>
      <c r="I249" s="75"/>
      <c r="J249" s="70"/>
      <c r="K249" s="90"/>
    </row>
    <row r="250" spans="1:11" ht="30.75" customHeight="1" x14ac:dyDescent="0.15">
      <c r="A250" s="74"/>
      <c r="B250" s="74"/>
      <c r="C250" s="70"/>
      <c r="D250" s="71"/>
      <c r="E250" s="71"/>
      <c r="F250" s="70"/>
      <c r="G250" s="70"/>
      <c r="H250" s="86"/>
      <c r="I250" s="75"/>
      <c r="J250" s="70"/>
      <c r="K250" s="90"/>
    </row>
    <row r="251" spans="1:11" ht="30.75" customHeight="1" x14ac:dyDescent="0.15">
      <c r="A251" s="74"/>
      <c r="B251" s="74"/>
      <c r="C251" s="70"/>
      <c r="D251" s="71"/>
      <c r="E251" s="71"/>
      <c r="F251" s="70"/>
      <c r="G251" s="70"/>
      <c r="H251" s="86"/>
      <c r="I251" s="75"/>
      <c r="J251" s="70"/>
      <c r="K251" s="90"/>
    </row>
    <row r="252" spans="1:11" ht="30.75" customHeight="1" x14ac:dyDescent="0.15">
      <c r="A252" s="74"/>
      <c r="B252" s="74"/>
      <c r="C252" s="70"/>
      <c r="D252" s="71"/>
      <c r="E252" s="71"/>
      <c r="F252" s="70"/>
      <c r="G252" s="70"/>
      <c r="H252" s="86"/>
      <c r="I252" s="75"/>
      <c r="J252" s="70"/>
      <c r="K252" s="90"/>
    </row>
    <row r="253" spans="1:11" ht="30.75" customHeight="1" x14ac:dyDescent="0.15">
      <c r="A253" s="74"/>
      <c r="B253" s="74"/>
      <c r="C253" s="70"/>
      <c r="D253" s="71"/>
      <c r="E253" s="71"/>
      <c r="F253" s="70"/>
      <c r="G253" s="70"/>
      <c r="H253" s="86"/>
      <c r="I253" s="75"/>
      <c r="J253" s="70"/>
      <c r="K253" s="90"/>
    </row>
    <row r="254" spans="1:11" ht="30.75" customHeight="1" x14ac:dyDescent="0.15">
      <c r="A254" s="74"/>
      <c r="B254" s="74"/>
      <c r="C254" s="70"/>
      <c r="D254" s="71"/>
      <c r="E254" s="71"/>
      <c r="F254" s="70"/>
      <c r="G254" s="70"/>
      <c r="H254" s="86"/>
      <c r="I254" s="75"/>
      <c r="J254" s="70"/>
      <c r="K254" s="90"/>
    </row>
    <row r="255" spans="1:11" ht="30.75" customHeight="1" x14ac:dyDescent="0.15">
      <c r="A255" s="74"/>
      <c r="B255" s="74"/>
      <c r="C255" s="70"/>
      <c r="D255" s="71"/>
      <c r="E255" s="71"/>
      <c r="F255" s="70"/>
      <c r="G255" s="70"/>
      <c r="H255" s="86"/>
      <c r="I255" s="75"/>
      <c r="J255" s="70"/>
      <c r="K255" s="90"/>
    </row>
    <row r="256" spans="1:11" ht="30.75" customHeight="1" x14ac:dyDescent="0.15">
      <c r="A256" s="74"/>
      <c r="B256" s="74"/>
      <c r="C256" s="70"/>
      <c r="D256" s="71"/>
      <c r="E256" s="71"/>
      <c r="F256" s="70"/>
      <c r="G256" s="70"/>
      <c r="H256" s="86"/>
      <c r="I256" s="75"/>
      <c r="J256" s="70"/>
      <c r="K256" s="90"/>
    </row>
    <row r="257" spans="1:11" ht="30.75" customHeight="1" x14ac:dyDescent="0.15">
      <c r="A257" s="74"/>
      <c r="B257" s="74"/>
      <c r="C257" s="70"/>
      <c r="D257" s="71"/>
      <c r="E257" s="71"/>
      <c r="F257" s="70"/>
      <c r="G257" s="70"/>
      <c r="H257" s="86"/>
      <c r="I257" s="75"/>
      <c r="J257" s="70"/>
      <c r="K257" s="90"/>
    </row>
    <row r="258" spans="1:11" ht="30.75" customHeight="1" x14ac:dyDescent="0.15">
      <c r="A258" s="74"/>
      <c r="B258" s="74"/>
      <c r="C258" s="70"/>
      <c r="D258" s="71"/>
      <c r="E258" s="71"/>
      <c r="F258" s="70"/>
      <c r="G258" s="70"/>
      <c r="H258" s="86"/>
      <c r="I258" s="75"/>
      <c r="J258" s="70"/>
      <c r="K258" s="90"/>
    </row>
    <row r="259" spans="1:11" ht="30.75" customHeight="1" x14ac:dyDescent="0.15">
      <c r="A259" s="74"/>
      <c r="B259" s="74"/>
      <c r="C259" s="70"/>
      <c r="D259" s="71"/>
      <c r="E259" s="71"/>
      <c r="F259" s="70"/>
      <c r="G259" s="70"/>
      <c r="H259" s="86"/>
      <c r="I259" s="75"/>
      <c r="J259" s="70"/>
      <c r="K259" s="90"/>
    </row>
    <row r="260" spans="1:11" ht="30.75" customHeight="1" x14ac:dyDescent="0.15">
      <c r="A260" s="74"/>
      <c r="B260" s="74"/>
      <c r="C260" s="70"/>
      <c r="D260" s="71"/>
      <c r="E260" s="71"/>
      <c r="F260" s="70"/>
      <c r="G260" s="70"/>
      <c r="H260" s="86"/>
      <c r="I260" s="75"/>
      <c r="J260" s="70"/>
      <c r="K260" s="90"/>
    </row>
    <row r="261" spans="1:11" ht="30.75" customHeight="1" x14ac:dyDescent="0.15">
      <c r="A261" s="74"/>
      <c r="B261" s="74"/>
      <c r="C261" s="70"/>
      <c r="D261" s="71"/>
      <c r="E261" s="71"/>
      <c r="F261" s="70"/>
      <c r="G261" s="70"/>
      <c r="H261" s="86"/>
      <c r="I261" s="75"/>
      <c r="J261" s="70"/>
      <c r="K261" s="90"/>
    </row>
    <row r="262" spans="1:11" ht="30.75" customHeight="1" x14ac:dyDescent="0.15">
      <c r="A262" s="74"/>
      <c r="B262" s="74"/>
      <c r="C262" s="70"/>
      <c r="D262" s="71"/>
      <c r="E262" s="71"/>
      <c r="F262" s="70"/>
      <c r="G262" s="70"/>
      <c r="H262" s="86"/>
      <c r="I262" s="75"/>
      <c r="J262" s="70"/>
      <c r="K262" s="90"/>
    </row>
    <row r="263" spans="1:11" ht="30.75" customHeight="1" x14ac:dyDescent="0.15">
      <c r="A263" s="74"/>
      <c r="B263" s="74"/>
      <c r="C263" s="70"/>
      <c r="D263" s="71"/>
      <c r="E263" s="71"/>
      <c r="F263" s="70"/>
      <c r="G263" s="70"/>
      <c r="H263" s="86"/>
      <c r="I263" s="75"/>
      <c r="J263" s="70"/>
      <c r="K263" s="90"/>
    </row>
    <row r="264" spans="1:11" ht="30.75" customHeight="1" x14ac:dyDescent="0.15">
      <c r="A264" s="74"/>
      <c r="B264" s="74"/>
      <c r="C264" s="70"/>
      <c r="D264" s="71"/>
      <c r="E264" s="71"/>
      <c r="F264" s="70"/>
      <c r="G264" s="70"/>
      <c r="H264" s="86"/>
      <c r="I264" s="75"/>
      <c r="J264" s="70"/>
      <c r="K264" s="90"/>
    </row>
    <row r="265" spans="1:11" ht="30.75" customHeight="1" x14ac:dyDescent="0.15">
      <c r="A265" s="74"/>
      <c r="B265" s="74"/>
      <c r="C265" s="70"/>
      <c r="D265" s="71"/>
      <c r="E265" s="71"/>
      <c r="F265" s="70"/>
      <c r="G265" s="70"/>
      <c r="H265" s="86"/>
      <c r="I265" s="75"/>
      <c r="J265" s="70"/>
      <c r="K265" s="90"/>
    </row>
    <row r="266" spans="1:11" ht="30.75" customHeight="1" x14ac:dyDescent="0.15">
      <c r="A266" s="74"/>
      <c r="B266" s="74"/>
      <c r="C266" s="70"/>
      <c r="D266" s="71"/>
      <c r="E266" s="71"/>
      <c r="F266" s="70"/>
      <c r="G266" s="70"/>
      <c r="H266" s="86"/>
      <c r="I266" s="75"/>
      <c r="J266" s="70"/>
      <c r="K266" s="90"/>
    </row>
    <row r="267" spans="1:11" ht="30.75" customHeight="1" x14ac:dyDescent="0.15">
      <c r="A267" s="74"/>
      <c r="B267" s="74"/>
      <c r="C267" s="70"/>
      <c r="D267" s="71"/>
      <c r="E267" s="71"/>
      <c r="F267" s="70"/>
      <c r="G267" s="70"/>
      <c r="H267" s="86"/>
      <c r="I267" s="75"/>
      <c r="J267" s="70"/>
      <c r="K267" s="90"/>
    </row>
    <row r="268" spans="1:11" ht="30.75" customHeight="1" x14ac:dyDescent="0.15">
      <c r="A268" s="74"/>
      <c r="B268" s="74"/>
      <c r="C268" s="70"/>
      <c r="D268" s="71"/>
      <c r="E268" s="71"/>
      <c r="F268" s="70"/>
      <c r="G268" s="70"/>
      <c r="H268" s="86"/>
      <c r="I268" s="75"/>
      <c r="J268" s="70"/>
      <c r="K268" s="90"/>
    </row>
    <row r="269" spans="1:11" ht="30.75" customHeight="1" x14ac:dyDescent="0.15">
      <c r="A269" s="74"/>
      <c r="B269" s="74"/>
      <c r="C269" s="70"/>
      <c r="D269" s="71"/>
      <c r="E269" s="71"/>
      <c r="F269" s="70"/>
      <c r="G269" s="70"/>
      <c r="H269" s="86"/>
      <c r="I269" s="75"/>
      <c r="J269" s="70"/>
      <c r="K269" s="90"/>
    </row>
    <row r="270" spans="1:11" ht="30.75" customHeight="1" x14ac:dyDescent="0.15">
      <c r="A270" s="74"/>
      <c r="B270" s="74"/>
      <c r="C270" s="70"/>
      <c r="D270" s="71"/>
      <c r="E270" s="71"/>
      <c r="F270" s="70"/>
      <c r="G270" s="70"/>
      <c r="H270" s="86"/>
      <c r="I270" s="75"/>
      <c r="J270" s="70"/>
      <c r="K270" s="90"/>
    </row>
    <row r="271" spans="1:11" ht="30.75" customHeight="1" x14ac:dyDescent="0.15">
      <c r="A271" s="74"/>
      <c r="B271" s="74"/>
      <c r="C271" s="70"/>
      <c r="D271" s="71"/>
      <c r="E271" s="71"/>
      <c r="F271" s="70"/>
      <c r="G271" s="70"/>
      <c r="H271" s="86"/>
      <c r="I271" s="75"/>
      <c r="J271" s="70"/>
      <c r="K271" s="90"/>
    </row>
    <row r="272" spans="1:11" ht="30.75" customHeight="1" x14ac:dyDescent="0.15">
      <c r="A272" s="74"/>
      <c r="B272" s="74"/>
      <c r="C272" s="70"/>
      <c r="D272" s="71"/>
      <c r="E272" s="71"/>
      <c r="F272" s="70"/>
      <c r="G272" s="70"/>
      <c r="H272" s="86"/>
      <c r="I272" s="75"/>
      <c r="J272" s="70"/>
      <c r="K272" s="90"/>
    </row>
    <row r="273" spans="1:11" ht="30.75" customHeight="1" x14ac:dyDescent="0.15">
      <c r="A273" s="74"/>
      <c r="B273" s="74"/>
      <c r="C273" s="70"/>
      <c r="D273" s="71"/>
      <c r="E273" s="71"/>
      <c r="F273" s="70"/>
      <c r="G273" s="70"/>
      <c r="H273" s="86"/>
      <c r="I273" s="75"/>
      <c r="J273" s="70"/>
      <c r="K273" s="90"/>
    </row>
    <row r="274" spans="1:11" ht="30.75" customHeight="1" x14ac:dyDescent="0.15">
      <c r="A274" s="74"/>
      <c r="B274" s="74"/>
      <c r="C274" s="70"/>
      <c r="D274" s="71"/>
      <c r="E274" s="71"/>
      <c r="F274" s="70"/>
      <c r="G274" s="70"/>
      <c r="H274" s="86"/>
      <c r="I274" s="75"/>
      <c r="J274" s="70"/>
      <c r="K274" s="90"/>
    </row>
    <row r="275" spans="1:11" ht="30.75" customHeight="1" x14ac:dyDescent="0.15">
      <c r="A275" s="74"/>
      <c r="B275" s="74"/>
      <c r="C275" s="70"/>
      <c r="D275" s="71"/>
      <c r="E275" s="71"/>
      <c r="F275" s="70"/>
      <c r="G275" s="70"/>
      <c r="H275" s="86"/>
      <c r="I275" s="75"/>
      <c r="J275" s="70"/>
      <c r="K275" s="90"/>
    </row>
    <row r="276" spans="1:11" ht="30.75" customHeight="1" x14ac:dyDescent="0.15">
      <c r="A276" s="74"/>
      <c r="B276" s="74"/>
      <c r="C276" s="70"/>
      <c r="D276" s="71"/>
      <c r="E276" s="71"/>
      <c r="F276" s="70"/>
      <c r="G276" s="70"/>
      <c r="H276" s="86"/>
      <c r="I276" s="75"/>
      <c r="J276" s="70"/>
      <c r="K276" s="90"/>
    </row>
    <row r="277" spans="1:11" ht="30.75" customHeight="1" x14ac:dyDescent="0.15">
      <c r="A277" s="74"/>
      <c r="B277" s="74"/>
      <c r="C277" s="70"/>
      <c r="D277" s="71"/>
      <c r="E277" s="71"/>
      <c r="F277" s="70"/>
      <c r="G277" s="70"/>
      <c r="H277" s="86"/>
      <c r="I277" s="75"/>
      <c r="J277" s="70"/>
      <c r="K277" s="90"/>
    </row>
    <row r="278" spans="1:11" ht="30.75" customHeight="1" x14ac:dyDescent="0.15">
      <c r="A278" s="74"/>
      <c r="B278" s="74"/>
      <c r="C278" s="70"/>
      <c r="D278" s="71"/>
      <c r="E278" s="71"/>
      <c r="F278" s="70"/>
      <c r="G278" s="70"/>
      <c r="H278" s="86"/>
      <c r="I278" s="75"/>
      <c r="J278" s="70"/>
      <c r="K278" s="90"/>
    </row>
    <row r="279" spans="1:11" ht="30.75" customHeight="1" x14ac:dyDescent="0.15">
      <c r="A279" s="74"/>
      <c r="B279" s="74"/>
      <c r="C279" s="70"/>
      <c r="D279" s="71"/>
      <c r="E279" s="71"/>
      <c r="F279" s="70"/>
      <c r="G279" s="70"/>
      <c r="H279" s="86"/>
      <c r="I279" s="75"/>
      <c r="J279" s="70"/>
      <c r="K279" s="90"/>
    </row>
    <row r="280" spans="1:11" ht="30.75" customHeight="1" x14ac:dyDescent="0.15">
      <c r="A280" s="74"/>
      <c r="B280" s="74"/>
      <c r="C280" s="70"/>
      <c r="D280" s="71"/>
      <c r="E280" s="71"/>
      <c r="F280" s="70"/>
      <c r="G280" s="70"/>
      <c r="H280" s="86"/>
      <c r="I280" s="75"/>
      <c r="J280" s="70"/>
      <c r="K280" s="90"/>
    </row>
    <row r="281" spans="1:11" ht="30.75" customHeight="1" x14ac:dyDescent="0.15">
      <c r="A281" s="74"/>
      <c r="B281" s="74"/>
      <c r="C281" s="70"/>
      <c r="D281" s="71"/>
      <c r="E281" s="71"/>
      <c r="F281" s="70"/>
      <c r="G281" s="70"/>
      <c r="H281" s="86"/>
      <c r="I281" s="75"/>
      <c r="J281" s="70"/>
      <c r="K281" s="90"/>
    </row>
    <row r="282" spans="1:11" ht="30.75" customHeight="1" x14ac:dyDescent="0.15">
      <c r="A282" s="74"/>
      <c r="B282" s="74"/>
      <c r="C282" s="70"/>
      <c r="D282" s="71"/>
      <c r="E282" s="71"/>
      <c r="F282" s="70"/>
      <c r="G282" s="70"/>
      <c r="H282" s="86"/>
      <c r="I282" s="75"/>
      <c r="J282" s="70"/>
      <c r="K282" s="90"/>
    </row>
    <row r="283" spans="1:11" ht="30.75" customHeight="1" x14ac:dyDescent="0.15">
      <c r="A283" s="74"/>
      <c r="B283" s="74"/>
      <c r="C283" s="70"/>
      <c r="D283" s="71"/>
      <c r="E283" s="71"/>
      <c r="F283" s="70"/>
      <c r="G283" s="70"/>
      <c r="H283" s="86"/>
      <c r="I283" s="75"/>
      <c r="J283" s="70"/>
      <c r="K283" s="90"/>
    </row>
    <row r="284" spans="1:11" ht="30.75" customHeight="1" x14ac:dyDescent="0.15">
      <c r="A284" s="74"/>
      <c r="B284" s="74"/>
      <c r="C284" s="70"/>
      <c r="D284" s="71"/>
      <c r="E284" s="71"/>
      <c r="F284" s="70"/>
      <c r="G284" s="70"/>
      <c r="H284" s="86"/>
      <c r="I284" s="75"/>
      <c r="J284" s="70"/>
      <c r="K284" s="90"/>
    </row>
    <row r="285" spans="1:11" ht="30.75" customHeight="1" x14ac:dyDescent="0.15">
      <c r="A285" s="74"/>
      <c r="B285" s="74"/>
      <c r="C285" s="70"/>
      <c r="D285" s="71"/>
      <c r="E285" s="71"/>
      <c r="F285" s="70"/>
      <c r="G285" s="70"/>
      <c r="H285" s="86"/>
      <c r="I285" s="75"/>
      <c r="J285" s="70"/>
      <c r="K285" s="90"/>
    </row>
    <row r="286" spans="1:11" ht="30.75" customHeight="1" x14ac:dyDescent="0.15">
      <c r="A286" s="74"/>
      <c r="B286" s="74"/>
      <c r="C286" s="70"/>
      <c r="D286" s="71"/>
      <c r="E286" s="71"/>
      <c r="F286" s="70"/>
      <c r="G286" s="70"/>
      <c r="H286" s="86"/>
      <c r="I286" s="75"/>
      <c r="J286" s="70"/>
      <c r="K286" s="90"/>
    </row>
    <row r="287" spans="1:11" ht="30.75" customHeight="1" x14ac:dyDescent="0.15">
      <c r="A287" s="74"/>
      <c r="B287" s="74"/>
      <c r="C287" s="70"/>
      <c r="D287" s="71"/>
      <c r="E287" s="71"/>
      <c r="F287" s="70"/>
      <c r="G287" s="70"/>
      <c r="H287" s="86"/>
      <c r="I287" s="75"/>
      <c r="J287" s="70"/>
      <c r="K287" s="90"/>
    </row>
    <row r="288" spans="1:11" ht="30.75" customHeight="1" x14ac:dyDescent="0.15">
      <c r="A288" s="74"/>
      <c r="B288" s="74"/>
      <c r="C288" s="70"/>
      <c r="D288" s="71"/>
      <c r="E288" s="71"/>
      <c r="F288" s="70"/>
      <c r="G288" s="70"/>
      <c r="H288" s="86"/>
      <c r="I288" s="75"/>
      <c r="J288" s="70"/>
      <c r="K288" s="90"/>
    </row>
    <row r="289" spans="1:11" ht="30.75" customHeight="1" x14ac:dyDescent="0.15">
      <c r="A289" s="74"/>
      <c r="B289" s="74"/>
      <c r="C289" s="70"/>
      <c r="D289" s="71"/>
      <c r="E289" s="71"/>
      <c r="F289" s="70"/>
      <c r="G289" s="70"/>
      <c r="H289" s="86"/>
      <c r="I289" s="75"/>
      <c r="J289" s="70"/>
      <c r="K289" s="90"/>
    </row>
    <row r="290" spans="1:11" ht="30.75" customHeight="1" x14ac:dyDescent="0.15">
      <c r="A290" s="74"/>
      <c r="B290" s="74"/>
      <c r="C290" s="70"/>
      <c r="D290" s="71"/>
      <c r="E290" s="71"/>
      <c r="F290" s="70"/>
      <c r="G290" s="70"/>
      <c r="H290" s="86"/>
      <c r="I290" s="75"/>
      <c r="J290" s="70"/>
      <c r="K290" s="90"/>
    </row>
    <row r="291" spans="1:11" ht="30.75" customHeight="1" x14ac:dyDescent="0.15">
      <c r="A291" s="74"/>
      <c r="B291" s="74"/>
      <c r="C291" s="70"/>
      <c r="D291" s="71"/>
      <c r="E291" s="71"/>
      <c r="F291" s="70"/>
      <c r="G291" s="70"/>
      <c r="H291" s="86"/>
      <c r="I291" s="75"/>
      <c r="J291" s="70"/>
      <c r="K291" s="90"/>
    </row>
    <row r="292" spans="1:11" ht="30.75" customHeight="1" x14ac:dyDescent="0.15">
      <c r="A292" s="74"/>
      <c r="B292" s="74"/>
      <c r="C292" s="70"/>
      <c r="D292" s="71"/>
      <c r="E292" s="71"/>
      <c r="F292" s="70"/>
      <c r="G292" s="70"/>
      <c r="H292" s="86"/>
      <c r="I292" s="75"/>
      <c r="J292" s="70"/>
      <c r="K292" s="90"/>
    </row>
    <row r="293" spans="1:11" ht="30.75" customHeight="1" x14ac:dyDescent="0.15">
      <c r="A293" s="74"/>
      <c r="B293" s="74"/>
      <c r="C293" s="70"/>
      <c r="D293" s="71"/>
      <c r="E293" s="71"/>
      <c r="F293" s="70"/>
      <c r="G293" s="70"/>
      <c r="H293" s="86"/>
      <c r="I293" s="75"/>
      <c r="J293" s="70"/>
      <c r="K293" s="90"/>
    </row>
    <row r="294" spans="1:11" ht="30.75" customHeight="1" x14ac:dyDescent="0.15">
      <c r="A294" s="74"/>
      <c r="B294" s="74"/>
      <c r="C294" s="70"/>
      <c r="D294" s="71"/>
      <c r="E294" s="71"/>
      <c r="F294" s="70"/>
      <c r="G294" s="70"/>
      <c r="H294" s="86"/>
      <c r="I294" s="75"/>
      <c r="J294" s="70"/>
      <c r="K294" s="90"/>
    </row>
    <row r="295" spans="1:11" ht="30.75" customHeight="1" x14ac:dyDescent="0.15">
      <c r="A295" s="74"/>
      <c r="B295" s="74"/>
      <c r="C295" s="70"/>
      <c r="D295" s="71"/>
      <c r="E295" s="71"/>
      <c r="F295" s="70"/>
      <c r="G295" s="70"/>
      <c r="H295" s="86"/>
      <c r="I295" s="75"/>
      <c r="J295" s="70"/>
      <c r="K295" s="90"/>
    </row>
    <row r="296" spans="1:11" ht="30.75" customHeight="1" x14ac:dyDescent="0.15">
      <c r="A296" s="74"/>
      <c r="B296" s="74"/>
      <c r="C296" s="70"/>
      <c r="D296" s="71"/>
      <c r="E296" s="71"/>
      <c r="F296" s="70"/>
      <c r="G296" s="70"/>
      <c r="H296" s="86"/>
      <c r="I296" s="75"/>
      <c r="J296" s="70"/>
      <c r="K296" s="90"/>
    </row>
    <row r="297" spans="1:11" ht="30.75" customHeight="1" x14ac:dyDescent="0.15">
      <c r="A297" s="74"/>
      <c r="B297" s="74"/>
      <c r="C297" s="70"/>
      <c r="D297" s="71"/>
      <c r="E297" s="71"/>
      <c r="F297" s="70"/>
      <c r="G297" s="70"/>
      <c r="H297" s="86"/>
      <c r="I297" s="75"/>
      <c r="J297" s="70"/>
      <c r="K297" s="90"/>
    </row>
    <row r="298" spans="1:11" ht="30.75" customHeight="1" x14ac:dyDescent="0.15">
      <c r="A298" s="74"/>
      <c r="B298" s="74"/>
      <c r="C298" s="70"/>
      <c r="D298" s="71"/>
      <c r="E298" s="71"/>
      <c r="F298" s="70"/>
      <c r="G298" s="70"/>
      <c r="H298" s="86"/>
      <c r="I298" s="75"/>
      <c r="J298" s="70"/>
      <c r="K298" s="90"/>
    </row>
    <row r="299" spans="1:11" ht="30.75" customHeight="1" x14ac:dyDescent="0.15">
      <c r="A299" s="74"/>
      <c r="B299" s="74"/>
      <c r="C299" s="70"/>
      <c r="D299" s="71"/>
      <c r="E299" s="71"/>
      <c r="F299" s="70"/>
      <c r="G299" s="70"/>
      <c r="H299" s="86"/>
      <c r="I299" s="75"/>
      <c r="J299" s="70"/>
      <c r="K299" s="90"/>
    </row>
    <row r="300" spans="1:11" ht="30.75" customHeight="1" x14ac:dyDescent="0.15">
      <c r="A300" s="74"/>
      <c r="B300" s="74"/>
      <c r="C300" s="70"/>
      <c r="D300" s="71"/>
      <c r="E300" s="71"/>
      <c r="F300" s="70"/>
      <c r="G300" s="70"/>
      <c r="H300" s="86"/>
      <c r="I300" s="75"/>
      <c r="J300" s="70"/>
      <c r="K300" s="90"/>
    </row>
    <row r="301" spans="1:11" ht="30.75" customHeight="1" x14ac:dyDescent="0.15">
      <c r="A301" s="74"/>
      <c r="B301" s="74"/>
      <c r="C301" s="70"/>
      <c r="D301" s="71"/>
      <c r="E301" s="71"/>
      <c r="F301" s="70"/>
      <c r="G301" s="70"/>
      <c r="H301" s="86"/>
      <c r="I301" s="75"/>
      <c r="J301" s="70"/>
      <c r="K301" s="90"/>
    </row>
    <row r="302" spans="1:11" ht="30.75" customHeight="1" x14ac:dyDescent="0.15">
      <c r="A302" s="74"/>
      <c r="B302" s="74"/>
      <c r="C302" s="70"/>
      <c r="D302" s="71"/>
      <c r="E302" s="71"/>
      <c r="F302" s="70"/>
      <c r="G302" s="70"/>
      <c r="H302" s="86"/>
      <c r="I302" s="75"/>
      <c r="J302" s="70"/>
      <c r="K302" s="90"/>
    </row>
    <row r="303" spans="1:11" ht="30.75" customHeight="1" x14ac:dyDescent="0.15">
      <c r="A303" s="74"/>
      <c r="B303" s="74"/>
      <c r="C303" s="70"/>
      <c r="D303" s="71"/>
      <c r="E303" s="71"/>
      <c r="F303" s="70"/>
      <c r="G303" s="70"/>
      <c r="H303" s="86"/>
      <c r="I303" s="75"/>
      <c r="J303" s="70"/>
      <c r="K303" s="90"/>
    </row>
    <row r="304" spans="1:11" ht="30.75" customHeight="1" x14ac:dyDescent="0.15">
      <c r="A304" s="74"/>
      <c r="B304" s="74"/>
      <c r="C304" s="70"/>
      <c r="D304" s="71"/>
      <c r="E304" s="71"/>
      <c r="F304" s="70"/>
      <c r="G304" s="70"/>
      <c r="H304" s="86"/>
      <c r="I304" s="75"/>
      <c r="J304" s="70"/>
      <c r="K304" s="90"/>
    </row>
    <row r="305" spans="1:11" ht="30.75" customHeight="1" x14ac:dyDescent="0.15">
      <c r="A305" s="74"/>
      <c r="B305" s="74"/>
      <c r="C305" s="70"/>
      <c r="D305" s="71"/>
      <c r="E305" s="71"/>
      <c r="F305" s="70"/>
      <c r="G305" s="70"/>
      <c r="H305" s="86"/>
      <c r="I305" s="75"/>
      <c r="J305" s="70"/>
      <c r="K305" s="90"/>
    </row>
    <row r="306" spans="1:11" ht="30.75" customHeight="1" x14ac:dyDescent="0.15">
      <c r="A306" s="74"/>
      <c r="B306" s="74"/>
      <c r="C306" s="70"/>
      <c r="D306" s="71"/>
      <c r="E306" s="71"/>
      <c r="F306" s="70"/>
      <c r="G306" s="70"/>
      <c r="H306" s="86"/>
      <c r="I306" s="75"/>
      <c r="J306" s="70"/>
      <c r="K306" s="90"/>
    </row>
    <row r="307" spans="1:11" ht="30.75" customHeight="1" x14ac:dyDescent="0.15">
      <c r="A307" s="74"/>
      <c r="B307" s="74"/>
      <c r="C307" s="70"/>
      <c r="D307" s="71"/>
      <c r="E307" s="71"/>
      <c r="F307" s="70"/>
      <c r="G307" s="70"/>
      <c r="H307" s="86"/>
      <c r="I307" s="75"/>
      <c r="J307" s="70"/>
      <c r="K307" s="90"/>
    </row>
    <row r="308" spans="1:11" ht="30.75" customHeight="1" x14ac:dyDescent="0.15">
      <c r="A308" s="74"/>
      <c r="B308" s="74"/>
      <c r="C308" s="70"/>
      <c r="D308" s="71"/>
      <c r="E308" s="71"/>
      <c r="F308" s="70"/>
      <c r="G308" s="70"/>
      <c r="H308" s="86"/>
      <c r="I308" s="75"/>
      <c r="J308" s="70"/>
      <c r="K308" s="90"/>
    </row>
    <row r="309" spans="1:11" ht="30.75" customHeight="1" x14ac:dyDescent="0.15">
      <c r="A309" s="74"/>
      <c r="B309" s="74"/>
      <c r="C309" s="70"/>
      <c r="D309" s="71"/>
      <c r="E309" s="71"/>
      <c r="F309" s="70"/>
      <c r="G309" s="70"/>
      <c r="H309" s="86"/>
      <c r="I309" s="75"/>
      <c r="J309" s="70"/>
      <c r="K309" s="90"/>
    </row>
    <row r="310" spans="1:11" ht="30.75" customHeight="1" x14ac:dyDescent="0.15">
      <c r="A310" s="74"/>
      <c r="B310" s="74"/>
      <c r="C310" s="70"/>
      <c r="D310" s="71"/>
      <c r="E310" s="71"/>
      <c r="F310" s="70"/>
      <c r="G310" s="70"/>
      <c r="H310" s="86"/>
      <c r="I310" s="75"/>
      <c r="J310" s="70"/>
      <c r="K310" s="90"/>
    </row>
    <row r="311" spans="1:11" ht="30.75" customHeight="1" x14ac:dyDescent="0.15">
      <c r="A311" s="74"/>
      <c r="B311" s="74"/>
      <c r="C311" s="70"/>
      <c r="D311" s="71"/>
      <c r="E311" s="71"/>
      <c r="F311" s="70"/>
      <c r="G311" s="70"/>
      <c r="H311" s="86"/>
      <c r="I311" s="75"/>
      <c r="J311" s="70"/>
      <c r="K311" s="90"/>
    </row>
    <row r="312" spans="1:11" ht="30.75" customHeight="1" x14ac:dyDescent="0.15">
      <c r="A312" s="74"/>
      <c r="B312" s="74"/>
      <c r="C312" s="70"/>
      <c r="D312" s="71"/>
      <c r="E312" s="71"/>
      <c r="F312" s="70"/>
      <c r="G312" s="70"/>
      <c r="H312" s="86"/>
      <c r="I312" s="75"/>
      <c r="J312" s="70"/>
      <c r="K312" s="90"/>
    </row>
    <row r="313" spans="1:11" ht="30.75" customHeight="1" x14ac:dyDescent="0.15">
      <c r="A313" s="74"/>
      <c r="B313" s="74"/>
      <c r="C313" s="70"/>
      <c r="D313" s="71"/>
      <c r="E313" s="71"/>
      <c r="F313" s="70"/>
      <c r="G313" s="70"/>
      <c r="H313" s="86"/>
      <c r="I313" s="75"/>
      <c r="J313" s="70"/>
      <c r="K313" s="90"/>
    </row>
    <row r="314" spans="1:11" ht="30.75" customHeight="1" x14ac:dyDescent="0.15">
      <c r="A314" s="74"/>
      <c r="B314" s="74"/>
      <c r="C314" s="70"/>
      <c r="D314" s="71"/>
      <c r="E314" s="71"/>
      <c r="F314" s="70"/>
      <c r="G314" s="70"/>
      <c r="H314" s="86"/>
      <c r="I314" s="75"/>
      <c r="J314" s="70"/>
      <c r="K314" s="90"/>
    </row>
    <row r="315" spans="1:11" ht="30.75" customHeight="1" x14ac:dyDescent="0.15">
      <c r="A315" s="74"/>
      <c r="B315" s="74"/>
      <c r="C315" s="70"/>
      <c r="D315" s="71"/>
      <c r="E315" s="71"/>
      <c r="F315" s="70"/>
      <c r="G315" s="70"/>
      <c r="H315" s="86"/>
      <c r="I315" s="75"/>
      <c r="J315" s="70"/>
      <c r="K315" s="90"/>
    </row>
    <row r="316" spans="1:11" ht="30.75" customHeight="1" x14ac:dyDescent="0.15">
      <c r="A316" s="74"/>
      <c r="B316" s="74"/>
      <c r="C316" s="70"/>
      <c r="D316" s="71"/>
      <c r="E316" s="71"/>
      <c r="F316" s="70"/>
      <c r="G316" s="70"/>
      <c r="H316" s="86"/>
      <c r="I316" s="75"/>
      <c r="J316" s="70"/>
      <c r="K316" s="90"/>
    </row>
    <row r="317" spans="1:11" ht="30.75" customHeight="1" x14ac:dyDescent="0.15">
      <c r="A317" s="74"/>
      <c r="B317" s="74"/>
      <c r="C317" s="70"/>
      <c r="D317" s="71"/>
      <c r="E317" s="71"/>
      <c r="F317" s="70"/>
      <c r="G317" s="70"/>
      <c r="H317" s="86"/>
      <c r="I317" s="75"/>
      <c r="J317" s="70"/>
      <c r="K317" s="90"/>
    </row>
    <row r="318" spans="1:11" ht="30.75" customHeight="1" x14ac:dyDescent="0.15">
      <c r="A318" s="74"/>
      <c r="B318" s="74"/>
      <c r="C318" s="70"/>
      <c r="D318" s="71"/>
      <c r="E318" s="71"/>
      <c r="F318" s="70"/>
      <c r="G318" s="70"/>
      <c r="H318" s="86"/>
      <c r="I318" s="75"/>
      <c r="J318" s="70"/>
      <c r="K318" s="90"/>
    </row>
    <row r="319" spans="1:11" ht="30.75" customHeight="1" x14ac:dyDescent="0.15">
      <c r="A319" s="74"/>
      <c r="B319" s="74"/>
      <c r="C319" s="70"/>
      <c r="D319" s="71"/>
      <c r="E319" s="71"/>
      <c r="F319" s="70"/>
      <c r="G319" s="70"/>
      <c r="H319" s="86"/>
      <c r="I319" s="75"/>
      <c r="J319" s="70"/>
      <c r="K319" s="90"/>
    </row>
    <row r="320" spans="1:11" ht="30.75" customHeight="1" x14ac:dyDescent="0.15">
      <c r="A320" s="74"/>
      <c r="B320" s="74"/>
      <c r="C320" s="70"/>
      <c r="D320" s="71"/>
      <c r="E320" s="71"/>
      <c r="F320" s="70"/>
      <c r="G320" s="70"/>
      <c r="H320" s="86"/>
      <c r="I320" s="75"/>
      <c r="J320" s="70"/>
      <c r="K320" s="90"/>
    </row>
    <row r="321" spans="1:11" ht="30.75" customHeight="1" x14ac:dyDescent="0.15">
      <c r="A321" s="74"/>
      <c r="B321" s="74"/>
      <c r="C321" s="70"/>
      <c r="D321" s="71"/>
      <c r="E321" s="71"/>
      <c r="F321" s="70"/>
      <c r="G321" s="70"/>
      <c r="H321" s="86"/>
      <c r="I321" s="75"/>
      <c r="J321" s="70"/>
      <c r="K321" s="90"/>
    </row>
    <row r="322" spans="1:11" ht="30.75" customHeight="1" x14ac:dyDescent="0.15">
      <c r="A322" s="74"/>
      <c r="B322" s="74"/>
      <c r="C322" s="70"/>
      <c r="D322" s="71"/>
      <c r="E322" s="71"/>
      <c r="F322" s="70"/>
      <c r="G322" s="70"/>
      <c r="H322" s="86"/>
      <c r="I322" s="75"/>
      <c r="J322" s="70"/>
      <c r="K322" s="90"/>
    </row>
    <row r="323" spans="1:11" ht="30.75" customHeight="1" x14ac:dyDescent="0.15">
      <c r="A323" s="74"/>
      <c r="B323" s="74"/>
      <c r="C323" s="70"/>
      <c r="D323" s="71"/>
      <c r="E323" s="71"/>
      <c r="F323" s="70"/>
      <c r="G323" s="70"/>
      <c r="H323" s="86"/>
      <c r="I323" s="75"/>
      <c r="J323" s="70"/>
      <c r="K323" s="90"/>
    </row>
    <row r="324" spans="1:11" ht="30.75" customHeight="1" x14ac:dyDescent="0.15">
      <c r="A324" s="74"/>
      <c r="B324" s="74"/>
      <c r="C324" s="70"/>
      <c r="D324" s="71"/>
      <c r="E324" s="71"/>
      <c r="F324" s="70"/>
      <c r="G324" s="70"/>
      <c r="H324" s="86"/>
      <c r="I324" s="75"/>
      <c r="J324" s="70"/>
      <c r="K324" s="90"/>
    </row>
    <row r="325" spans="1:11" ht="30.75" customHeight="1" x14ac:dyDescent="0.15">
      <c r="A325" s="74"/>
      <c r="B325" s="74"/>
      <c r="C325" s="70"/>
      <c r="D325" s="71"/>
      <c r="E325" s="71"/>
      <c r="F325" s="70"/>
      <c r="G325" s="70"/>
      <c r="H325" s="86"/>
      <c r="I325" s="75"/>
      <c r="J325" s="70"/>
      <c r="K325" s="90"/>
    </row>
    <row r="326" spans="1:11" ht="30.75" customHeight="1" x14ac:dyDescent="0.15">
      <c r="A326" s="74"/>
      <c r="B326" s="74"/>
      <c r="C326" s="70"/>
      <c r="D326" s="71"/>
      <c r="E326" s="71"/>
      <c r="F326" s="70"/>
      <c r="G326" s="70"/>
      <c r="H326" s="86"/>
      <c r="I326" s="75"/>
      <c r="J326" s="70"/>
      <c r="K326" s="90"/>
    </row>
    <row r="327" spans="1:11" ht="30.75" customHeight="1" x14ac:dyDescent="0.15">
      <c r="A327" s="74"/>
      <c r="B327" s="74"/>
      <c r="C327" s="70"/>
      <c r="D327" s="71"/>
      <c r="E327" s="71"/>
      <c r="F327" s="70"/>
      <c r="G327" s="70"/>
      <c r="H327" s="86"/>
      <c r="I327" s="75"/>
      <c r="J327" s="70"/>
      <c r="K327" s="90"/>
    </row>
    <row r="328" spans="1:11" ht="30.75" customHeight="1" x14ac:dyDescent="0.15">
      <c r="A328" s="74"/>
      <c r="B328" s="74"/>
      <c r="C328" s="70"/>
      <c r="D328" s="71"/>
      <c r="E328" s="71"/>
      <c r="F328" s="70"/>
      <c r="G328" s="70"/>
      <c r="H328" s="86"/>
      <c r="I328" s="75"/>
      <c r="J328" s="70"/>
      <c r="K328" s="90"/>
    </row>
    <row r="329" spans="1:11" ht="30.75" customHeight="1" x14ac:dyDescent="0.15">
      <c r="A329" s="74"/>
      <c r="B329" s="74"/>
      <c r="C329" s="70"/>
      <c r="D329" s="71"/>
      <c r="E329" s="71"/>
      <c r="F329" s="70"/>
      <c r="G329" s="70"/>
      <c r="H329" s="86"/>
      <c r="I329" s="75"/>
      <c r="J329" s="70"/>
      <c r="K329" s="90"/>
    </row>
    <row r="330" spans="1:11" ht="30.75" customHeight="1" x14ac:dyDescent="0.15">
      <c r="A330" s="74"/>
      <c r="B330" s="74"/>
      <c r="C330" s="70"/>
      <c r="D330" s="71"/>
      <c r="E330" s="71"/>
      <c r="F330" s="70"/>
      <c r="G330" s="70"/>
      <c r="H330" s="86"/>
      <c r="I330" s="75"/>
      <c r="J330" s="70"/>
      <c r="K330" s="90"/>
    </row>
    <row r="331" spans="1:11" ht="30.75" customHeight="1" x14ac:dyDescent="0.15">
      <c r="A331" s="74"/>
      <c r="B331" s="74"/>
      <c r="C331" s="70"/>
      <c r="D331" s="71"/>
      <c r="E331" s="71"/>
      <c r="F331" s="70"/>
      <c r="G331" s="70"/>
      <c r="H331" s="86"/>
      <c r="I331" s="75"/>
      <c r="J331" s="70"/>
      <c r="K331" s="90"/>
    </row>
    <row r="332" spans="1:11" ht="30.75" customHeight="1" x14ac:dyDescent="0.15">
      <c r="A332" s="74"/>
      <c r="B332" s="74"/>
      <c r="C332" s="70"/>
      <c r="D332" s="71"/>
      <c r="E332" s="71"/>
      <c r="F332" s="70"/>
      <c r="G332" s="70"/>
      <c r="H332" s="86"/>
      <c r="I332" s="75"/>
      <c r="J332" s="70"/>
      <c r="K332" s="90"/>
    </row>
    <row r="333" spans="1:11" ht="30.75" customHeight="1" x14ac:dyDescent="0.15">
      <c r="A333" s="74"/>
      <c r="B333" s="74"/>
      <c r="C333" s="70"/>
      <c r="D333" s="71"/>
      <c r="E333" s="71"/>
      <c r="F333" s="70"/>
      <c r="G333" s="70"/>
      <c r="H333" s="86"/>
      <c r="I333" s="75"/>
      <c r="J333" s="70"/>
      <c r="K333" s="90"/>
    </row>
    <row r="334" spans="1:11" ht="30.75" customHeight="1" x14ac:dyDescent="0.15">
      <c r="A334" s="74"/>
      <c r="B334" s="74"/>
      <c r="C334" s="70"/>
      <c r="D334" s="71"/>
      <c r="E334" s="71"/>
      <c r="F334" s="70"/>
      <c r="G334" s="70"/>
      <c r="H334" s="86"/>
      <c r="I334" s="75"/>
      <c r="J334" s="70"/>
      <c r="K334" s="90"/>
    </row>
    <row r="335" spans="1:11" ht="30.75" customHeight="1" x14ac:dyDescent="0.15">
      <c r="A335" s="74"/>
      <c r="B335" s="74"/>
      <c r="C335" s="70"/>
      <c r="D335" s="71"/>
      <c r="E335" s="71"/>
      <c r="F335" s="70"/>
      <c r="G335" s="70"/>
      <c r="H335" s="86"/>
      <c r="I335" s="75"/>
      <c r="J335" s="70"/>
      <c r="K335" s="90"/>
    </row>
    <row r="336" spans="1:11" ht="30.75" customHeight="1" x14ac:dyDescent="0.15">
      <c r="A336" s="74"/>
      <c r="B336" s="74"/>
      <c r="C336" s="70"/>
      <c r="D336" s="71"/>
      <c r="E336" s="71"/>
      <c r="F336" s="70"/>
      <c r="G336" s="70"/>
      <c r="H336" s="86"/>
      <c r="I336" s="75"/>
      <c r="J336" s="70"/>
      <c r="K336" s="90"/>
    </row>
    <row r="337" spans="1:11" ht="30.75" customHeight="1" x14ac:dyDescent="0.15">
      <c r="A337" s="74"/>
      <c r="B337" s="74"/>
      <c r="C337" s="70"/>
      <c r="D337" s="71"/>
      <c r="E337" s="71"/>
      <c r="F337" s="70"/>
      <c r="G337" s="70"/>
      <c r="H337" s="86"/>
      <c r="I337" s="75"/>
      <c r="J337" s="70"/>
      <c r="K337" s="90"/>
    </row>
    <row r="338" spans="1:11" ht="30.75" customHeight="1" x14ac:dyDescent="0.15">
      <c r="A338" s="74"/>
      <c r="B338" s="74"/>
      <c r="C338" s="70"/>
      <c r="D338" s="71"/>
      <c r="E338" s="71"/>
      <c r="F338" s="70"/>
      <c r="G338" s="70"/>
      <c r="H338" s="86"/>
      <c r="I338" s="75"/>
      <c r="J338" s="70"/>
      <c r="K338" s="90"/>
    </row>
    <row r="339" spans="1:11" ht="30.75" customHeight="1" x14ac:dyDescent="0.15">
      <c r="A339" s="74"/>
      <c r="B339" s="74"/>
      <c r="C339" s="70"/>
      <c r="D339" s="71"/>
      <c r="E339" s="71"/>
      <c r="F339" s="70"/>
      <c r="G339" s="70"/>
      <c r="H339" s="86"/>
      <c r="I339" s="75"/>
      <c r="J339" s="70"/>
      <c r="K339" s="90"/>
    </row>
    <row r="340" spans="1:11" ht="30.75" customHeight="1" x14ac:dyDescent="0.15">
      <c r="A340" s="74"/>
      <c r="B340" s="74"/>
      <c r="C340" s="70"/>
      <c r="D340" s="71"/>
      <c r="E340" s="71"/>
      <c r="F340" s="70"/>
      <c r="G340" s="70"/>
      <c r="H340" s="86"/>
      <c r="I340" s="75"/>
      <c r="J340" s="70"/>
      <c r="K340" s="90"/>
    </row>
    <row r="341" spans="1:11" ht="30.75" customHeight="1" x14ac:dyDescent="0.15">
      <c r="A341" s="74"/>
      <c r="B341" s="74"/>
      <c r="C341" s="70"/>
      <c r="D341" s="71"/>
      <c r="E341" s="71"/>
      <c r="F341" s="70"/>
      <c r="G341" s="70"/>
      <c r="H341" s="86"/>
      <c r="I341" s="75"/>
      <c r="J341" s="70"/>
      <c r="K341" s="90"/>
    </row>
    <row r="342" spans="1:11" ht="30.75" customHeight="1" x14ac:dyDescent="0.15">
      <c r="A342" s="74"/>
      <c r="B342" s="74"/>
      <c r="C342" s="70"/>
      <c r="D342" s="71"/>
      <c r="E342" s="71"/>
      <c r="F342" s="70"/>
      <c r="G342" s="70"/>
      <c r="H342" s="86"/>
      <c r="I342" s="75"/>
      <c r="J342" s="70"/>
      <c r="K342" s="90"/>
    </row>
    <row r="343" spans="1:11" ht="30.75" customHeight="1" x14ac:dyDescent="0.15">
      <c r="A343" s="74"/>
      <c r="B343" s="74"/>
      <c r="C343" s="70"/>
      <c r="D343" s="71"/>
      <c r="E343" s="71"/>
      <c r="F343" s="70"/>
      <c r="G343" s="70"/>
      <c r="H343" s="86"/>
      <c r="I343" s="75"/>
      <c r="J343" s="70"/>
      <c r="K343" s="90"/>
    </row>
    <row r="344" spans="1:11" ht="30.75" customHeight="1" x14ac:dyDescent="0.15">
      <c r="A344" s="74"/>
      <c r="B344" s="74"/>
      <c r="C344" s="70"/>
      <c r="D344" s="71"/>
      <c r="E344" s="71"/>
      <c r="F344" s="70"/>
      <c r="G344" s="70"/>
      <c r="H344" s="86"/>
      <c r="I344" s="75"/>
      <c r="J344" s="70"/>
      <c r="K344" s="90"/>
    </row>
    <row r="345" spans="1:11" ht="30.75" customHeight="1" x14ac:dyDescent="0.15">
      <c r="A345" s="74"/>
      <c r="B345" s="74"/>
      <c r="C345" s="70"/>
      <c r="D345" s="71"/>
      <c r="E345" s="71"/>
      <c r="F345" s="70"/>
      <c r="G345" s="70"/>
      <c r="H345" s="86"/>
      <c r="I345" s="75"/>
      <c r="J345" s="70"/>
      <c r="K345" s="90"/>
    </row>
    <row r="346" spans="1:11" ht="30.75" customHeight="1" x14ac:dyDescent="0.15">
      <c r="A346" s="74"/>
      <c r="B346" s="74"/>
      <c r="C346" s="70"/>
      <c r="D346" s="71"/>
      <c r="E346" s="71"/>
      <c r="F346" s="70"/>
      <c r="G346" s="70"/>
      <c r="H346" s="86"/>
      <c r="I346" s="75"/>
      <c r="J346" s="70"/>
      <c r="K346" s="90"/>
    </row>
    <row r="347" spans="1:11" ht="30.75" customHeight="1" x14ac:dyDescent="0.15">
      <c r="A347" s="74"/>
      <c r="B347" s="74"/>
      <c r="C347" s="70"/>
      <c r="D347" s="71"/>
      <c r="E347" s="71"/>
      <c r="F347" s="70"/>
      <c r="G347" s="70"/>
      <c r="H347" s="86"/>
      <c r="I347" s="75"/>
      <c r="J347" s="70"/>
      <c r="K347" s="90"/>
    </row>
    <row r="348" spans="1:11" ht="30.75" customHeight="1" x14ac:dyDescent="0.15">
      <c r="A348" s="74"/>
      <c r="B348" s="74"/>
      <c r="C348" s="70"/>
      <c r="D348" s="71"/>
      <c r="E348" s="71"/>
      <c r="F348" s="70"/>
      <c r="G348" s="70"/>
      <c r="H348" s="86"/>
      <c r="I348" s="75"/>
      <c r="J348" s="70"/>
      <c r="K348" s="90"/>
    </row>
    <row r="349" spans="1:11" ht="30.75" customHeight="1" x14ac:dyDescent="0.15">
      <c r="A349" s="74"/>
      <c r="B349" s="74"/>
      <c r="C349" s="70"/>
      <c r="D349" s="71"/>
      <c r="E349" s="71"/>
      <c r="F349" s="70"/>
      <c r="G349" s="70"/>
      <c r="H349" s="86"/>
      <c r="I349" s="75"/>
      <c r="J349" s="70"/>
      <c r="K349" s="90"/>
    </row>
    <row r="350" spans="1:11" ht="30.75" customHeight="1" x14ac:dyDescent="0.15">
      <c r="A350" s="31"/>
      <c r="B350" s="31"/>
      <c r="I350" s="47"/>
      <c r="J350" s="44"/>
      <c r="K350" s="90"/>
    </row>
    <row r="351" spans="1:11" ht="30.75" customHeight="1" x14ac:dyDescent="0.15">
      <c r="A351" s="31"/>
      <c r="B351" s="31"/>
      <c r="I351" s="47"/>
      <c r="J351" s="44"/>
      <c r="K351" s="90"/>
    </row>
    <row r="352" spans="1:11" ht="30.75" customHeight="1" x14ac:dyDescent="0.15">
      <c r="A352" s="31"/>
      <c r="B352" s="31"/>
      <c r="I352" s="47"/>
      <c r="J352" s="44"/>
      <c r="K352" s="90"/>
    </row>
    <row r="353" spans="1:11" ht="30.75" customHeight="1" x14ac:dyDescent="0.15">
      <c r="A353" s="31"/>
      <c r="B353" s="31"/>
      <c r="I353" s="47"/>
      <c r="J353" s="44"/>
      <c r="K353" s="90"/>
    </row>
    <row r="354" spans="1:11" ht="30.75" customHeight="1" x14ac:dyDescent="0.15">
      <c r="A354" s="31"/>
      <c r="B354" s="31"/>
      <c r="I354" s="47"/>
      <c r="J354" s="44"/>
      <c r="K354" s="90"/>
    </row>
    <row r="355" spans="1:11" ht="30.75" customHeight="1" x14ac:dyDescent="0.15">
      <c r="A355" s="31"/>
      <c r="B355" s="31"/>
      <c r="I355" s="47"/>
      <c r="J355" s="44"/>
      <c r="K355" s="90"/>
    </row>
    <row r="356" spans="1:11" ht="30.75" customHeight="1" x14ac:dyDescent="0.15">
      <c r="A356" s="31"/>
      <c r="B356" s="31"/>
      <c r="I356" s="47"/>
      <c r="J356" s="44"/>
      <c r="K356" s="90"/>
    </row>
    <row r="357" spans="1:11" ht="30.75" customHeight="1" x14ac:dyDescent="0.15">
      <c r="A357" s="31"/>
      <c r="B357" s="31"/>
      <c r="I357" s="47"/>
      <c r="J357" s="44"/>
      <c r="K357" s="90"/>
    </row>
    <row r="358" spans="1:11" ht="30.75" customHeight="1" x14ac:dyDescent="0.15">
      <c r="A358" s="31"/>
      <c r="B358" s="31"/>
      <c r="I358" s="47"/>
      <c r="J358" s="44"/>
      <c r="K358" s="90"/>
    </row>
    <row r="359" spans="1:11" ht="30.75" customHeight="1" x14ac:dyDescent="0.15">
      <c r="A359" s="31"/>
      <c r="B359" s="31"/>
      <c r="I359" s="47"/>
      <c r="J359" s="44"/>
      <c r="K359" s="90"/>
    </row>
    <row r="360" spans="1:11" ht="30.75" customHeight="1" x14ac:dyDescent="0.15">
      <c r="A360" s="31"/>
      <c r="B360" s="31"/>
      <c r="I360" s="47"/>
      <c r="J360" s="44"/>
      <c r="K360" s="90"/>
    </row>
    <row r="361" spans="1:11" ht="30.75" customHeight="1" x14ac:dyDescent="0.15">
      <c r="A361" s="31"/>
      <c r="B361" s="31"/>
      <c r="I361" s="47"/>
      <c r="J361" s="44"/>
      <c r="K361" s="90"/>
    </row>
    <row r="362" spans="1:11" ht="30.75" customHeight="1" x14ac:dyDescent="0.15">
      <c r="A362" s="31"/>
      <c r="B362" s="31"/>
      <c r="I362" s="47"/>
      <c r="J362" s="44"/>
      <c r="K362" s="90"/>
    </row>
    <row r="363" spans="1:11" ht="30.75" customHeight="1" x14ac:dyDescent="0.15">
      <c r="A363" s="31"/>
      <c r="B363" s="31"/>
      <c r="I363" s="47"/>
      <c r="J363" s="44"/>
      <c r="K363" s="90"/>
    </row>
    <row r="364" spans="1:11" ht="30.75" customHeight="1" x14ac:dyDescent="0.15">
      <c r="A364" s="31"/>
      <c r="B364" s="31"/>
      <c r="I364" s="47"/>
      <c r="J364" s="44"/>
      <c r="K364" s="90"/>
    </row>
    <row r="365" spans="1:11" ht="30.75" customHeight="1" x14ac:dyDescent="0.15">
      <c r="A365" s="31"/>
      <c r="B365" s="31"/>
      <c r="I365" s="47"/>
      <c r="J365" s="44"/>
      <c r="K365" s="90"/>
    </row>
    <row r="366" spans="1:11" ht="30.75" customHeight="1" x14ac:dyDescent="0.15">
      <c r="A366" s="31"/>
      <c r="B366" s="31"/>
      <c r="I366" s="47"/>
      <c r="J366" s="44"/>
      <c r="K366" s="90"/>
    </row>
    <row r="367" spans="1:11" ht="30.75" customHeight="1" x14ac:dyDescent="0.15">
      <c r="A367" s="31"/>
      <c r="B367" s="31"/>
      <c r="I367" s="47"/>
      <c r="J367" s="44"/>
      <c r="K367" s="90"/>
    </row>
    <row r="368" spans="1:11" ht="30.75" customHeight="1" x14ac:dyDescent="0.15">
      <c r="A368" s="31"/>
      <c r="B368" s="31"/>
      <c r="I368" s="47"/>
      <c r="J368" s="44"/>
      <c r="K368" s="90"/>
    </row>
    <row r="369" spans="1:11" ht="30.75" customHeight="1" x14ac:dyDescent="0.15">
      <c r="A369" s="31"/>
      <c r="B369" s="31"/>
      <c r="I369" s="47"/>
      <c r="J369" s="44"/>
      <c r="K369" s="90"/>
    </row>
    <row r="370" spans="1:11" ht="30.75" customHeight="1" x14ac:dyDescent="0.15">
      <c r="A370" s="31"/>
      <c r="B370" s="31"/>
      <c r="I370" s="47"/>
      <c r="J370" s="44"/>
      <c r="K370" s="90"/>
    </row>
    <row r="371" spans="1:11" ht="30.75" customHeight="1" x14ac:dyDescent="0.15">
      <c r="A371" s="31"/>
      <c r="B371" s="31"/>
      <c r="I371" s="47"/>
      <c r="J371" s="44"/>
      <c r="K371" s="90"/>
    </row>
    <row r="372" spans="1:11" ht="30.75" customHeight="1" x14ac:dyDescent="0.15">
      <c r="A372" s="31"/>
      <c r="B372" s="31"/>
      <c r="I372" s="47"/>
      <c r="J372" s="44"/>
      <c r="K372" s="90"/>
    </row>
    <row r="373" spans="1:11" ht="30.75" customHeight="1" x14ac:dyDescent="0.15">
      <c r="A373" s="31"/>
      <c r="B373" s="31"/>
      <c r="I373" s="47"/>
      <c r="J373" s="44"/>
      <c r="K373" s="90"/>
    </row>
    <row r="374" spans="1:11" ht="30.75" customHeight="1" x14ac:dyDescent="0.15">
      <c r="A374" s="31"/>
      <c r="B374" s="31"/>
      <c r="I374" s="47"/>
      <c r="J374" s="44"/>
      <c r="K374" s="90"/>
    </row>
    <row r="375" spans="1:11" ht="30.75" customHeight="1" x14ac:dyDescent="0.15">
      <c r="A375" s="31"/>
      <c r="B375" s="31"/>
      <c r="I375" s="47"/>
      <c r="J375" s="44"/>
      <c r="K375" s="90"/>
    </row>
    <row r="376" spans="1:11" ht="30.75" customHeight="1" x14ac:dyDescent="0.15">
      <c r="A376" s="31"/>
      <c r="B376" s="31"/>
      <c r="I376" s="47"/>
      <c r="J376" s="44"/>
      <c r="K376" s="90"/>
    </row>
    <row r="377" spans="1:11" ht="30.75" customHeight="1" x14ac:dyDescent="0.15">
      <c r="A377" s="31"/>
      <c r="B377" s="31"/>
      <c r="I377" s="47"/>
      <c r="J377" s="44"/>
      <c r="K377" s="90"/>
    </row>
    <row r="378" spans="1:11" ht="30.75" customHeight="1" x14ac:dyDescent="0.15">
      <c r="A378" s="31"/>
      <c r="B378" s="31"/>
      <c r="I378" s="47"/>
      <c r="J378" s="44"/>
      <c r="K378" s="90"/>
    </row>
    <row r="379" spans="1:11" ht="30.75" customHeight="1" x14ac:dyDescent="0.15">
      <c r="A379" s="31"/>
      <c r="B379" s="31"/>
      <c r="I379" s="47"/>
      <c r="J379" s="44"/>
      <c r="K379" s="90"/>
    </row>
    <row r="380" spans="1:11" ht="30.75" customHeight="1" x14ac:dyDescent="0.15">
      <c r="A380" s="31"/>
      <c r="B380" s="31"/>
      <c r="I380" s="47"/>
      <c r="J380" s="44"/>
      <c r="K380" s="90"/>
    </row>
    <row r="381" spans="1:11" ht="30.75" customHeight="1" x14ac:dyDescent="0.15">
      <c r="A381" s="31"/>
      <c r="B381" s="31"/>
      <c r="I381" s="47"/>
      <c r="J381" s="44"/>
      <c r="K381" s="90"/>
    </row>
    <row r="382" spans="1:11" ht="30.75" customHeight="1" x14ac:dyDescent="0.15">
      <c r="A382" s="31"/>
      <c r="B382" s="31"/>
      <c r="I382" s="47"/>
      <c r="J382" s="44"/>
      <c r="K382" s="90"/>
    </row>
    <row r="383" spans="1:11" ht="30.75" customHeight="1" x14ac:dyDescent="0.15">
      <c r="A383" s="31"/>
      <c r="B383" s="31"/>
      <c r="I383" s="47"/>
      <c r="J383" s="44"/>
      <c r="K383" s="90"/>
    </row>
    <row r="384" spans="1:11" ht="30.75" customHeight="1" x14ac:dyDescent="0.15">
      <c r="A384" s="31"/>
      <c r="B384" s="31"/>
      <c r="I384" s="47"/>
      <c r="J384" s="44"/>
      <c r="K384" s="90"/>
    </row>
    <row r="385" spans="1:11" ht="30.75" customHeight="1" x14ac:dyDescent="0.15">
      <c r="A385" s="31"/>
      <c r="B385" s="31"/>
      <c r="I385" s="47"/>
      <c r="J385" s="44"/>
      <c r="K385" s="90"/>
    </row>
    <row r="386" spans="1:11" ht="30.75" customHeight="1" x14ac:dyDescent="0.15">
      <c r="A386" s="31"/>
      <c r="B386" s="31"/>
      <c r="I386" s="47"/>
      <c r="J386" s="44"/>
      <c r="K386" s="90"/>
    </row>
    <row r="387" spans="1:11" ht="30.75" customHeight="1" x14ac:dyDescent="0.15">
      <c r="A387" s="31"/>
      <c r="B387" s="31"/>
      <c r="I387" s="47"/>
      <c r="J387" s="44"/>
      <c r="K387" s="90"/>
    </row>
    <row r="388" spans="1:11" ht="30.75" customHeight="1" x14ac:dyDescent="0.15">
      <c r="A388" s="31"/>
      <c r="B388" s="31"/>
      <c r="I388" s="47"/>
      <c r="J388" s="44"/>
      <c r="K388" s="90"/>
    </row>
    <row r="389" spans="1:11" ht="30.75" customHeight="1" x14ac:dyDescent="0.15">
      <c r="A389" s="31"/>
      <c r="B389" s="31"/>
      <c r="I389" s="47"/>
      <c r="J389" s="44"/>
      <c r="K389" s="90"/>
    </row>
    <row r="390" spans="1:11" ht="30.75" customHeight="1" x14ac:dyDescent="0.15">
      <c r="A390" s="31"/>
      <c r="B390" s="31"/>
      <c r="I390" s="47"/>
      <c r="J390" s="44"/>
      <c r="K390" s="90"/>
    </row>
    <row r="391" spans="1:11" ht="30.75" customHeight="1" x14ac:dyDescent="0.15">
      <c r="A391" s="31"/>
      <c r="B391" s="31"/>
      <c r="I391" s="47"/>
      <c r="J391" s="44"/>
      <c r="K391" s="90"/>
    </row>
    <row r="392" spans="1:11" ht="30.75" customHeight="1" x14ac:dyDescent="0.15">
      <c r="A392" s="31"/>
      <c r="B392" s="31"/>
      <c r="I392" s="47"/>
      <c r="J392" s="44"/>
      <c r="K392" s="90"/>
    </row>
    <row r="393" spans="1:11" ht="30.75" customHeight="1" x14ac:dyDescent="0.15">
      <c r="A393" s="31"/>
      <c r="B393" s="31"/>
      <c r="I393" s="47"/>
      <c r="J393" s="44"/>
      <c r="K393" s="90"/>
    </row>
    <row r="394" spans="1:11" ht="30.75" customHeight="1" x14ac:dyDescent="0.15">
      <c r="A394" s="31"/>
      <c r="B394" s="31"/>
      <c r="I394" s="47"/>
      <c r="J394" s="44"/>
      <c r="K394" s="90"/>
    </row>
    <row r="395" spans="1:11" ht="30.75" customHeight="1" x14ac:dyDescent="0.15">
      <c r="A395" s="31"/>
      <c r="B395" s="31"/>
      <c r="I395" s="47"/>
      <c r="J395" s="44"/>
      <c r="K395" s="90"/>
    </row>
    <row r="396" spans="1:11" ht="30.75" customHeight="1" x14ac:dyDescent="0.15">
      <c r="A396" s="31"/>
      <c r="B396" s="31"/>
      <c r="I396" s="47"/>
      <c r="J396" s="44"/>
      <c r="K396" s="90"/>
    </row>
    <row r="397" spans="1:11" ht="30.75" customHeight="1" x14ac:dyDescent="0.15">
      <c r="A397" s="31"/>
      <c r="B397" s="31"/>
      <c r="I397" s="47"/>
      <c r="J397" s="44"/>
      <c r="K397" s="90"/>
    </row>
    <row r="398" spans="1:11" ht="30.75" customHeight="1" x14ac:dyDescent="0.15">
      <c r="A398" s="31"/>
      <c r="B398" s="31"/>
      <c r="I398" s="47"/>
      <c r="J398" s="44"/>
      <c r="K398" s="90"/>
    </row>
    <row r="399" spans="1:11" ht="30.75" customHeight="1" x14ac:dyDescent="0.15">
      <c r="A399" s="31"/>
      <c r="B399" s="31"/>
      <c r="I399" s="47"/>
      <c r="J399" s="44"/>
      <c r="K399" s="90"/>
    </row>
    <row r="400" spans="1:11" ht="30.75" customHeight="1" x14ac:dyDescent="0.15">
      <c r="A400" s="31"/>
      <c r="B400" s="31"/>
      <c r="I400" s="47"/>
      <c r="J400" s="44"/>
      <c r="K400" s="90"/>
    </row>
    <row r="401" spans="1:11" ht="30.75" customHeight="1" x14ac:dyDescent="0.15">
      <c r="A401" s="31"/>
      <c r="B401" s="31"/>
      <c r="I401" s="47"/>
      <c r="J401" s="44"/>
      <c r="K401" s="90"/>
    </row>
    <row r="402" spans="1:11" ht="30.75" customHeight="1" x14ac:dyDescent="0.15">
      <c r="A402" s="31"/>
      <c r="B402" s="31"/>
      <c r="I402" s="47"/>
      <c r="J402" s="44"/>
      <c r="K402" s="90"/>
    </row>
    <row r="403" spans="1:11" ht="30.75" customHeight="1" x14ac:dyDescent="0.15">
      <c r="A403" s="31"/>
      <c r="B403" s="31"/>
      <c r="I403" s="47"/>
      <c r="J403" s="44"/>
      <c r="K403" s="90"/>
    </row>
    <row r="404" spans="1:11" ht="30.75" customHeight="1" x14ac:dyDescent="0.15">
      <c r="A404" s="31"/>
      <c r="B404" s="31"/>
      <c r="I404" s="47"/>
      <c r="J404" s="44"/>
      <c r="K404" s="90"/>
    </row>
    <row r="405" spans="1:11" ht="30.75" customHeight="1" x14ac:dyDescent="0.15">
      <c r="A405" s="31"/>
      <c r="B405" s="31"/>
      <c r="I405" s="47"/>
      <c r="J405" s="44"/>
      <c r="K405" s="90"/>
    </row>
    <row r="406" spans="1:11" ht="30.75" customHeight="1" x14ac:dyDescent="0.15">
      <c r="A406" s="31"/>
      <c r="B406" s="31"/>
      <c r="I406" s="47"/>
      <c r="J406" s="44"/>
      <c r="K406" s="90"/>
    </row>
    <row r="407" spans="1:11" ht="30.75" customHeight="1" x14ac:dyDescent="0.15">
      <c r="A407" s="31"/>
      <c r="B407" s="31"/>
      <c r="I407" s="47"/>
      <c r="J407" s="44"/>
      <c r="K407" s="90"/>
    </row>
    <row r="408" spans="1:11" ht="30.75" customHeight="1" x14ac:dyDescent="0.15">
      <c r="A408" s="31"/>
      <c r="B408" s="31"/>
      <c r="I408" s="47"/>
      <c r="J408" s="44"/>
      <c r="K408" s="90"/>
    </row>
    <row r="409" spans="1:11" ht="30.75" customHeight="1" x14ac:dyDescent="0.15">
      <c r="A409" s="31"/>
      <c r="B409" s="31"/>
      <c r="I409" s="47"/>
      <c r="J409" s="44"/>
      <c r="K409" s="90"/>
    </row>
    <row r="410" spans="1:11" ht="30.75" customHeight="1" x14ac:dyDescent="0.15">
      <c r="A410" s="31"/>
      <c r="B410" s="31"/>
      <c r="I410" s="47"/>
      <c r="J410" s="44"/>
      <c r="K410" s="90"/>
    </row>
    <row r="411" spans="1:11" ht="30.75" customHeight="1" x14ac:dyDescent="0.15">
      <c r="A411" s="31"/>
      <c r="B411" s="31"/>
      <c r="I411" s="47"/>
      <c r="J411" s="44"/>
      <c r="K411" s="90"/>
    </row>
    <row r="412" spans="1:11" ht="30.75" customHeight="1" x14ac:dyDescent="0.15">
      <c r="A412" s="31"/>
      <c r="B412" s="31"/>
      <c r="I412" s="47"/>
      <c r="J412" s="44"/>
      <c r="K412" s="90"/>
    </row>
    <row r="413" spans="1:11" ht="30.75" customHeight="1" x14ac:dyDescent="0.15">
      <c r="A413" s="31"/>
      <c r="B413" s="31"/>
      <c r="I413" s="47"/>
      <c r="J413" s="44"/>
      <c r="K413" s="90"/>
    </row>
    <row r="414" spans="1:11" ht="30.75" customHeight="1" x14ac:dyDescent="0.15">
      <c r="A414" s="31"/>
      <c r="B414" s="31"/>
      <c r="I414" s="47"/>
      <c r="J414" s="44"/>
      <c r="K414" s="90"/>
    </row>
    <row r="415" spans="1:11" ht="30.75" customHeight="1" x14ac:dyDescent="0.15">
      <c r="A415" s="31"/>
      <c r="B415" s="31"/>
      <c r="I415" s="47"/>
      <c r="J415" s="44"/>
      <c r="K415" s="90"/>
    </row>
    <row r="416" spans="1:11" ht="30.75" customHeight="1" x14ac:dyDescent="0.15">
      <c r="A416" s="31"/>
      <c r="B416" s="31"/>
      <c r="I416" s="47"/>
      <c r="J416" s="44"/>
      <c r="K416" s="90"/>
    </row>
    <row r="417" spans="1:11" ht="30.75" customHeight="1" x14ac:dyDescent="0.15">
      <c r="A417" s="31"/>
      <c r="B417" s="31"/>
      <c r="I417" s="47"/>
      <c r="J417" s="44"/>
      <c r="K417" s="90"/>
    </row>
    <row r="418" spans="1:11" ht="30.75" customHeight="1" x14ac:dyDescent="0.15">
      <c r="A418" s="31"/>
      <c r="B418" s="31"/>
      <c r="I418" s="47"/>
      <c r="J418" s="44"/>
      <c r="K418" s="90"/>
    </row>
    <row r="419" spans="1:11" ht="30.75" customHeight="1" x14ac:dyDescent="0.15">
      <c r="A419" s="31"/>
      <c r="B419" s="31"/>
      <c r="I419" s="47"/>
      <c r="J419" s="44"/>
      <c r="K419" s="90"/>
    </row>
    <row r="420" spans="1:11" ht="30.75" customHeight="1" x14ac:dyDescent="0.15">
      <c r="A420" s="31"/>
      <c r="B420" s="31"/>
      <c r="I420" s="47"/>
      <c r="J420" s="44"/>
      <c r="K420" s="90"/>
    </row>
    <row r="421" spans="1:11" ht="30.75" customHeight="1" x14ac:dyDescent="0.15">
      <c r="A421" s="31"/>
      <c r="B421" s="31"/>
      <c r="I421" s="47"/>
      <c r="J421" s="44"/>
      <c r="K421" s="90"/>
    </row>
    <row r="422" spans="1:11" ht="30.75" customHeight="1" x14ac:dyDescent="0.15">
      <c r="A422" s="31"/>
      <c r="B422" s="31"/>
      <c r="I422" s="47"/>
      <c r="J422" s="44"/>
      <c r="K422" s="90"/>
    </row>
    <row r="423" spans="1:11" ht="30.75" customHeight="1" x14ac:dyDescent="0.15">
      <c r="A423" s="31"/>
      <c r="B423" s="31"/>
      <c r="I423" s="47"/>
      <c r="J423" s="44"/>
      <c r="K423" s="90"/>
    </row>
    <row r="424" spans="1:11" ht="30.75" customHeight="1" x14ac:dyDescent="0.15">
      <c r="A424" s="31"/>
      <c r="B424" s="31"/>
      <c r="I424" s="47"/>
      <c r="J424" s="44"/>
      <c r="K424" s="90"/>
    </row>
    <row r="425" spans="1:11" ht="30.75" customHeight="1" x14ac:dyDescent="0.15">
      <c r="A425" s="31"/>
      <c r="B425" s="31"/>
      <c r="I425" s="47"/>
      <c r="J425" s="44"/>
      <c r="K425" s="90"/>
    </row>
    <row r="426" spans="1:11" ht="30.75" customHeight="1" x14ac:dyDescent="0.15">
      <c r="A426" s="31"/>
      <c r="B426" s="31"/>
      <c r="I426" s="47"/>
      <c r="J426" s="44"/>
      <c r="K426" s="90"/>
    </row>
    <row r="427" spans="1:11" ht="30.75" customHeight="1" x14ac:dyDescent="0.15">
      <c r="A427" s="31"/>
      <c r="B427" s="31"/>
      <c r="I427" s="47"/>
      <c r="J427" s="44"/>
      <c r="K427" s="90"/>
    </row>
    <row r="428" spans="1:11" ht="30.75" customHeight="1" x14ac:dyDescent="0.15">
      <c r="A428" s="31"/>
      <c r="B428" s="31"/>
      <c r="I428" s="47"/>
      <c r="J428" s="44"/>
      <c r="K428" s="90"/>
    </row>
    <row r="429" spans="1:11" ht="30.75" customHeight="1" x14ac:dyDescent="0.15">
      <c r="A429" s="31"/>
      <c r="B429" s="31"/>
      <c r="I429" s="47"/>
      <c r="J429" s="44"/>
      <c r="K429" s="90"/>
    </row>
    <row r="430" spans="1:11" ht="30.75" customHeight="1" x14ac:dyDescent="0.15">
      <c r="A430" s="31"/>
      <c r="B430" s="31"/>
      <c r="I430" s="47"/>
      <c r="J430" s="44"/>
      <c r="K430" s="90"/>
    </row>
    <row r="431" spans="1:11" ht="30.75" customHeight="1" x14ac:dyDescent="0.15">
      <c r="A431" s="31"/>
      <c r="B431" s="31"/>
      <c r="I431" s="47"/>
      <c r="J431" s="44"/>
      <c r="K431" s="90"/>
    </row>
    <row r="432" spans="1:11" ht="30.75" customHeight="1" x14ac:dyDescent="0.15">
      <c r="A432" s="31"/>
      <c r="B432" s="31"/>
      <c r="I432" s="47"/>
      <c r="J432" s="44"/>
      <c r="K432" s="90"/>
    </row>
    <row r="433" spans="1:11" ht="30.75" customHeight="1" x14ac:dyDescent="0.15">
      <c r="A433" s="31"/>
      <c r="B433" s="31"/>
      <c r="I433" s="47"/>
      <c r="J433" s="44"/>
      <c r="K433" s="90"/>
    </row>
    <row r="434" spans="1:11" ht="30.75" customHeight="1" x14ac:dyDescent="0.15">
      <c r="A434" s="31"/>
      <c r="B434" s="31"/>
      <c r="I434" s="47"/>
      <c r="J434" s="44"/>
      <c r="K434" s="90"/>
    </row>
    <row r="435" spans="1:11" ht="30.75" customHeight="1" x14ac:dyDescent="0.15">
      <c r="A435" s="31"/>
      <c r="B435" s="31"/>
      <c r="I435" s="47"/>
      <c r="J435" s="44"/>
      <c r="K435" s="90"/>
    </row>
    <row r="436" spans="1:11" ht="30.75" customHeight="1" x14ac:dyDescent="0.15">
      <c r="A436" s="31"/>
      <c r="B436" s="31"/>
      <c r="I436" s="47"/>
      <c r="J436" s="44"/>
      <c r="K436" s="90"/>
    </row>
    <row r="437" spans="1:11" ht="30.75" customHeight="1" x14ac:dyDescent="0.15">
      <c r="A437" s="31"/>
      <c r="B437" s="31"/>
      <c r="I437" s="47"/>
      <c r="J437" s="44"/>
      <c r="K437" s="90"/>
    </row>
    <row r="438" spans="1:11" ht="30.75" customHeight="1" x14ac:dyDescent="0.15">
      <c r="A438" s="31"/>
      <c r="B438" s="31"/>
      <c r="I438" s="47"/>
      <c r="J438" s="44"/>
      <c r="K438" s="90"/>
    </row>
    <row r="439" spans="1:11" ht="30.75" customHeight="1" x14ac:dyDescent="0.15">
      <c r="A439" s="31"/>
      <c r="B439" s="31"/>
      <c r="I439" s="47"/>
      <c r="J439" s="44"/>
      <c r="K439" s="90"/>
    </row>
    <row r="440" spans="1:11" ht="30.75" customHeight="1" x14ac:dyDescent="0.15">
      <c r="A440" s="31"/>
      <c r="B440" s="31"/>
      <c r="I440" s="47"/>
      <c r="J440" s="44"/>
      <c r="K440" s="90"/>
    </row>
    <row r="441" spans="1:11" ht="30.75" customHeight="1" x14ac:dyDescent="0.15">
      <c r="A441" s="31"/>
      <c r="B441" s="31"/>
      <c r="I441" s="47"/>
      <c r="J441" s="44"/>
      <c r="K441" s="90"/>
    </row>
    <row r="442" spans="1:11" ht="30.75" customHeight="1" x14ac:dyDescent="0.15">
      <c r="A442" s="31"/>
      <c r="B442" s="31"/>
      <c r="I442" s="47"/>
      <c r="J442" s="44"/>
      <c r="K442" s="90"/>
    </row>
    <row r="443" spans="1:11" ht="30.75" customHeight="1" x14ac:dyDescent="0.15">
      <c r="A443" s="31"/>
      <c r="B443" s="31"/>
      <c r="I443" s="47"/>
      <c r="J443" s="44"/>
      <c r="K443" s="90"/>
    </row>
    <row r="444" spans="1:11" ht="30.75" customHeight="1" x14ac:dyDescent="0.15">
      <c r="A444" s="31"/>
      <c r="B444" s="31"/>
      <c r="I444" s="47"/>
      <c r="J444" s="44"/>
      <c r="K444" s="90"/>
    </row>
    <row r="445" spans="1:11" ht="30.75" customHeight="1" x14ac:dyDescent="0.15">
      <c r="A445" s="31"/>
      <c r="B445" s="31"/>
      <c r="I445" s="47"/>
      <c r="J445" s="44"/>
      <c r="K445" s="90"/>
    </row>
    <row r="446" spans="1:11" ht="30.75" customHeight="1" x14ac:dyDescent="0.15">
      <c r="A446" s="31"/>
      <c r="B446" s="31"/>
      <c r="I446" s="47"/>
      <c r="J446" s="44"/>
      <c r="K446" s="90"/>
    </row>
    <row r="447" spans="1:11" x14ac:dyDescent="0.15">
      <c r="A447" s="31"/>
      <c r="B447" s="31"/>
      <c r="I447" s="47"/>
      <c r="J447" s="44"/>
    </row>
  </sheetData>
  <autoFilter ref="B1:B447"/>
  <mergeCells count="106">
    <mergeCell ref="A196:J196"/>
    <mergeCell ref="D197:D202"/>
    <mergeCell ref="F185:H185"/>
    <mergeCell ref="A194:B194"/>
    <mergeCell ref="C194:C195"/>
    <mergeCell ref="D194:H195"/>
    <mergeCell ref="J194:J195"/>
    <mergeCell ref="I194:I195"/>
    <mergeCell ref="E131:E137"/>
    <mergeCell ref="J131:J137"/>
    <mergeCell ref="D103:D144"/>
    <mergeCell ref="E138:E144"/>
    <mergeCell ref="J138:J144"/>
    <mergeCell ref="F131:H131"/>
    <mergeCell ref="F103:H103"/>
    <mergeCell ref="F110:H110"/>
    <mergeCell ref="F117:H117"/>
    <mergeCell ref="F138:H138"/>
    <mergeCell ref="E103:E109"/>
    <mergeCell ref="J103:J109"/>
    <mergeCell ref="E110:E116"/>
    <mergeCell ref="J110:J116"/>
    <mergeCell ref="A147:B147"/>
    <mergeCell ref="C147:C148"/>
    <mergeCell ref="D147:H148"/>
    <mergeCell ref="J147:J148"/>
    <mergeCell ref="F171:H171"/>
    <mergeCell ref="I147:I148"/>
    <mergeCell ref="E150:E156"/>
    <mergeCell ref="J150:J156"/>
    <mergeCell ref="E157:E163"/>
    <mergeCell ref="J157:J163"/>
    <mergeCell ref="E164:E170"/>
    <mergeCell ref="J164:J170"/>
    <mergeCell ref="E171:E177"/>
    <mergeCell ref="J171:J177"/>
    <mergeCell ref="D150:D191"/>
    <mergeCell ref="E185:E191"/>
    <mergeCell ref="J185:J191"/>
    <mergeCell ref="F178:H178"/>
    <mergeCell ref="A149:J149"/>
    <mergeCell ref="F150:H150"/>
    <mergeCell ref="F157:H157"/>
    <mergeCell ref="F164:H164"/>
    <mergeCell ref="E178:E184"/>
    <mergeCell ref="J178:J184"/>
    <mergeCell ref="E117:E123"/>
    <mergeCell ref="J117:J123"/>
    <mergeCell ref="E124:E130"/>
    <mergeCell ref="J124:J130"/>
    <mergeCell ref="A100:B100"/>
    <mergeCell ref="C100:C101"/>
    <mergeCell ref="D100:H101"/>
    <mergeCell ref="J100:J101"/>
    <mergeCell ref="F124:H124"/>
    <mergeCell ref="I100:I101"/>
    <mergeCell ref="A102:J102"/>
    <mergeCell ref="F77:H77"/>
    <mergeCell ref="F84:H84"/>
    <mergeCell ref="A55:J55"/>
    <mergeCell ref="F56:H56"/>
    <mergeCell ref="F63:H63"/>
    <mergeCell ref="F70:H70"/>
    <mergeCell ref="F91:H91"/>
    <mergeCell ref="E56:E62"/>
    <mergeCell ref="J56:J62"/>
    <mergeCell ref="E63:E69"/>
    <mergeCell ref="J63:J69"/>
    <mergeCell ref="E70:E76"/>
    <mergeCell ref="J70:J76"/>
    <mergeCell ref="E77:E83"/>
    <mergeCell ref="J77:J83"/>
    <mergeCell ref="E84:E90"/>
    <mergeCell ref="J84:J90"/>
    <mergeCell ref="D56:D97"/>
    <mergeCell ref="E91:E97"/>
    <mergeCell ref="J91:J97"/>
    <mergeCell ref="D50:E50"/>
    <mergeCell ref="A53:B53"/>
    <mergeCell ref="C53:C54"/>
    <mergeCell ref="D53:H54"/>
    <mergeCell ref="J53:J54"/>
    <mergeCell ref="D47:E47"/>
    <mergeCell ref="J47:J49"/>
    <mergeCell ref="D48:E49"/>
    <mergeCell ref="I53:I54"/>
    <mergeCell ref="E26:E32"/>
    <mergeCell ref="J26:J32"/>
    <mergeCell ref="E33:E39"/>
    <mergeCell ref="J33:J39"/>
    <mergeCell ref="D5:D46"/>
    <mergeCell ref="E40:E46"/>
    <mergeCell ref="J40:J46"/>
    <mergeCell ref="A1:F1"/>
    <mergeCell ref="A2:B2"/>
    <mergeCell ref="C2:C3"/>
    <mergeCell ref="D2:H3"/>
    <mergeCell ref="J2:J3"/>
    <mergeCell ref="A4:J4"/>
    <mergeCell ref="I2:I3"/>
    <mergeCell ref="E5:E11"/>
    <mergeCell ref="J5:J11"/>
    <mergeCell ref="E12:E18"/>
    <mergeCell ref="J12:J18"/>
    <mergeCell ref="J19:J25"/>
    <mergeCell ref="E19:E25"/>
  </mergeCells>
  <phoneticPr fontId="12"/>
  <pageMargins left="0.70866141732283472" right="0.70866141732283472" top="0.35433070866141736" bottom="0.35433070866141736" header="0.31496062992125984" footer="0.31496062992125984"/>
  <pageSetup paperSize="9" scale="33" fitToHeight="0" orientation="landscape" r:id="rId1"/>
  <headerFooter>
    <oddHeader>&amp;C&amp;P</oddHeader>
  </headerFooter>
  <rowBreaks count="4" manualBreakCount="4">
    <brk id="51" max="16383" man="1"/>
    <brk id="98" max="16383" man="1"/>
    <brk id="145" max="16383" man="1"/>
    <brk id="1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47"/>
  <sheetViews>
    <sheetView view="pageBreakPreview" zoomScale="50" zoomScaleNormal="50" zoomScaleSheetLayoutView="50" zoomScalePageLayoutView="40" workbookViewId="0">
      <selection activeCell="C21" sqref="C21"/>
    </sheetView>
  </sheetViews>
  <sheetFormatPr defaultRowHeight="18.75" x14ac:dyDescent="0.15"/>
  <cols>
    <col min="1" max="2" width="17.75" style="32" customWidth="1"/>
    <col min="3" max="3" width="91.25" style="44" bestFit="1" customWidth="1"/>
    <col min="4" max="4" width="40.875" style="48" customWidth="1"/>
    <col min="5" max="5" width="36.75" style="48" customWidth="1"/>
    <col min="6" max="7" width="56.75" style="44" customWidth="1"/>
    <col min="8" max="8" width="56.75" style="87" customWidth="1"/>
    <col min="9" max="9" width="17.75" style="46" customWidth="1"/>
    <col min="10" max="10" width="17.75" style="45" customWidth="1"/>
    <col min="11" max="11" width="2.5" style="101" customWidth="1"/>
    <col min="12" max="16384" width="9" style="90"/>
  </cols>
  <sheetData>
    <row r="1" spans="1:12" ht="27" customHeight="1" x14ac:dyDescent="0.15">
      <c r="A1" s="294" t="s">
        <v>152</v>
      </c>
      <c r="B1" s="294"/>
      <c r="C1" s="294"/>
      <c r="D1" s="294"/>
      <c r="E1" s="294"/>
      <c r="F1" s="294"/>
      <c r="G1" s="39"/>
      <c r="H1" s="85"/>
    </row>
    <row r="2" spans="1:12" ht="30" customHeight="1" x14ac:dyDescent="0.15">
      <c r="A2" s="205" t="s">
        <v>2</v>
      </c>
      <c r="B2" s="206"/>
      <c r="C2" s="295" t="s">
        <v>3</v>
      </c>
      <c r="D2" s="297" t="s">
        <v>4</v>
      </c>
      <c r="E2" s="298"/>
      <c r="F2" s="298"/>
      <c r="G2" s="298"/>
      <c r="H2" s="299"/>
      <c r="I2" s="307" t="s">
        <v>485</v>
      </c>
      <c r="J2" s="303" t="s">
        <v>8</v>
      </c>
    </row>
    <row r="3" spans="1:12" ht="30" customHeight="1" x14ac:dyDescent="0.15">
      <c r="A3" s="187" t="s">
        <v>0</v>
      </c>
      <c r="B3" s="187" t="s">
        <v>1</v>
      </c>
      <c r="C3" s="296"/>
      <c r="D3" s="300"/>
      <c r="E3" s="301"/>
      <c r="F3" s="301"/>
      <c r="G3" s="301"/>
      <c r="H3" s="302"/>
      <c r="I3" s="308"/>
      <c r="J3" s="303"/>
    </row>
    <row r="4" spans="1:12" ht="19.5" customHeight="1" x14ac:dyDescent="0.15">
      <c r="A4" s="304" t="s">
        <v>224</v>
      </c>
      <c r="B4" s="305"/>
      <c r="C4" s="305"/>
      <c r="D4" s="305"/>
      <c r="E4" s="305"/>
      <c r="F4" s="305"/>
      <c r="G4" s="305"/>
      <c r="H4" s="305"/>
      <c r="I4" s="305"/>
      <c r="J4" s="306"/>
    </row>
    <row r="5" spans="1:12" ht="25.5" customHeight="1" x14ac:dyDescent="0.15">
      <c r="A5" s="179" t="s">
        <v>509</v>
      </c>
      <c r="B5" s="179">
        <v>2001</v>
      </c>
      <c r="C5" s="102" t="s">
        <v>604</v>
      </c>
      <c r="D5" s="290" t="s">
        <v>262</v>
      </c>
      <c r="E5" s="329" t="s">
        <v>296</v>
      </c>
      <c r="F5" s="189"/>
      <c r="G5" s="190"/>
      <c r="H5" s="103"/>
      <c r="I5" s="121">
        <v>1176</v>
      </c>
      <c r="J5" s="312" t="s">
        <v>9</v>
      </c>
    </row>
    <row r="6" spans="1:12" ht="25.5" customHeight="1" x14ac:dyDescent="0.15">
      <c r="A6" s="179" t="s">
        <v>509</v>
      </c>
      <c r="B6" s="179">
        <v>2002</v>
      </c>
      <c r="C6" s="102" t="s">
        <v>605</v>
      </c>
      <c r="D6" s="290"/>
      <c r="E6" s="311"/>
      <c r="F6" s="105" t="s">
        <v>596</v>
      </c>
      <c r="G6" s="144"/>
      <c r="H6" s="103" t="s">
        <v>606</v>
      </c>
      <c r="I6" s="121">
        <f>ROUND(I5*245/1000,0)</f>
        <v>288</v>
      </c>
      <c r="J6" s="312"/>
      <c r="L6" s="106"/>
    </row>
    <row r="7" spans="1:12" ht="25.5" customHeight="1" x14ac:dyDescent="0.15">
      <c r="A7" s="179" t="s">
        <v>509</v>
      </c>
      <c r="B7" s="179">
        <v>2003</v>
      </c>
      <c r="C7" s="102" t="s">
        <v>607</v>
      </c>
      <c r="D7" s="290"/>
      <c r="E7" s="311"/>
      <c r="F7" s="105" t="s">
        <v>598</v>
      </c>
      <c r="G7" s="144"/>
      <c r="H7" s="103" t="s">
        <v>608</v>
      </c>
      <c r="I7" s="121">
        <f>ROUND(I5*224/1000,0)</f>
        <v>263</v>
      </c>
      <c r="J7" s="312"/>
      <c r="L7" s="106"/>
    </row>
    <row r="8" spans="1:12" ht="25.5" customHeight="1" x14ac:dyDescent="0.15">
      <c r="A8" s="179" t="s">
        <v>509</v>
      </c>
      <c r="B8" s="179">
        <v>2004</v>
      </c>
      <c r="C8" s="102" t="s">
        <v>609</v>
      </c>
      <c r="D8" s="290"/>
      <c r="E8" s="311"/>
      <c r="F8" s="105" t="s">
        <v>600</v>
      </c>
      <c r="G8" s="144"/>
      <c r="H8" s="103" t="s">
        <v>610</v>
      </c>
      <c r="I8" s="121">
        <f>ROUND(I5*182/1000,0)</f>
        <v>214</v>
      </c>
      <c r="J8" s="312"/>
      <c r="L8" s="106"/>
    </row>
    <row r="9" spans="1:12" ht="25.5" customHeight="1" x14ac:dyDescent="0.15">
      <c r="A9" s="179" t="s">
        <v>509</v>
      </c>
      <c r="B9" s="179">
        <v>7000</v>
      </c>
      <c r="C9" s="102" t="s">
        <v>539</v>
      </c>
      <c r="D9" s="290"/>
      <c r="E9" s="311"/>
      <c r="F9" s="105" t="s">
        <v>602</v>
      </c>
      <c r="G9" s="144"/>
      <c r="H9" s="103" t="s">
        <v>508</v>
      </c>
      <c r="I9" s="121">
        <f>ROUND($I5*145/1000,0)</f>
        <v>171</v>
      </c>
      <c r="J9" s="312"/>
      <c r="L9" s="106"/>
    </row>
    <row r="10" spans="1:12" ht="25.5" customHeight="1" x14ac:dyDescent="0.15">
      <c r="A10" s="179" t="s">
        <v>509</v>
      </c>
      <c r="B10" s="179">
        <v>8201</v>
      </c>
      <c r="C10" s="102" t="s">
        <v>611</v>
      </c>
      <c r="D10" s="290"/>
      <c r="E10" s="311"/>
      <c r="F10" s="105" t="s">
        <v>320</v>
      </c>
      <c r="G10" s="145"/>
      <c r="H10" s="107" t="s">
        <v>319</v>
      </c>
      <c r="I10" s="121">
        <v>-12</v>
      </c>
      <c r="J10" s="312"/>
      <c r="L10" s="106"/>
    </row>
    <row r="11" spans="1:12" ht="25.5" customHeight="1" x14ac:dyDescent="0.15">
      <c r="A11" s="179" t="s">
        <v>944</v>
      </c>
      <c r="B11" s="179">
        <v>9201</v>
      </c>
      <c r="C11" s="102" t="s">
        <v>914</v>
      </c>
      <c r="D11" s="290"/>
      <c r="E11" s="330"/>
      <c r="F11" s="105" t="s">
        <v>915</v>
      </c>
      <c r="G11" s="145"/>
      <c r="H11" s="107" t="s">
        <v>916</v>
      </c>
      <c r="I11" s="121">
        <v>-12</v>
      </c>
      <c r="J11" s="312"/>
      <c r="L11" s="106"/>
    </row>
    <row r="12" spans="1:12" ht="25.5" customHeight="1" x14ac:dyDescent="0.15">
      <c r="A12" s="179" t="s">
        <v>509</v>
      </c>
      <c r="B12" s="179">
        <v>2201</v>
      </c>
      <c r="C12" s="102" t="s">
        <v>581</v>
      </c>
      <c r="D12" s="290"/>
      <c r="E12" s="329" t="s">
        <v>297</v>
      </c>
      <c r="F12" s="189"/>
      <c r="G12" s="190"/>
      <c r="H12" s="103"/>
      <c r="I12" s="121">
        <v>39</v>
      </c>
      <c r="J12" s="312" t="s">
        <v>10</v>
      </c>
      <c r="L12" s="106"/>
    </row>
    <row r="13" spans="1:12" ht="25.5" customHeight="1" x14ac:dyDescent="0.15">
      <c r="A13" s="179" t="s">
        <v>509</v>
      </c>
      <c r="B13" s="179">
        <v>2202</v>
      </c>
      <c r="C13" s="102" t="s">
        <v>612</v>
      </c>
      <c r="D13" s="290"/>
      <c r="E13" s="311"/>
      <c r="F13" s="105" t="s">
        <v>596</v>
      </c>
      <c r="G13" s="144"/>
      <c r="H13" s="103" t="s">
        <v>606</v>
      </c>
      <c r="I13" s="121">
        <f>ROUND(I12*245/1000,0)</f>
        <v>10</v>
      </c>
      <c r="J13" s="312"/>
      <c r="L13" s="106"/>
    </row>
    <row r="14" spans="1:12" ht="25.5" customHeight="1" x14ac:dyDescent="0.15">
      <c r="A14" s="179" t="s">
        <v>509</v>
      </c>
      <c r="B14" s="179">
        <v>2203</v>
      </c>
      <c r="C14" s="102" t="s">
        <v>613</v>
      </c>
      <c r="D14" s="290"/>
      <c r="E14" s="311"/>
      <c r="F14" s="105" t="s">
        <v>598</v>
      </c>
      <c r="G14" s="144"/>
      <c r="H14" s="103" t="s">
        <v>608</v>
      </c>
      <c r="I14" s="121">
        <f>ROUND(I12*224/1000,0)</f>
        <v>9</v>
      </c>
      <c r="J14" s="312"/>
      <c r="L14" s="106"/>
    </row>
    <row r="15" spans="1:12" ht="25.5" customHeight="1" x14ac:dyDescent="0.15">
      <c r="A15" s="179" t="s">
        <v>509</v>
      </c>
      <c r="B15" s="179">
        <v>2204</v>
      </c>
      <c r="C15" s="102" t="s">
        <v>614</v>
      </c>
      <c r="D15" s="290"/>
      <c r="E15" s="311"/>
      <c r="F15" s="105" t="s">
        <v>600</v>
      </c>
      <c r="G15" s="144"/>
      <c r="H15" s="103" t="s">
        <v>610</v>
      </c>
      <c r="I15" s="121">
        <f>ROUND(I12*182/1000,0)</f>
        <v>7</v>
      </c>
      <c r="J15" s="312"/>
      <c r="L15" s="106"/>
    </row>
    <row r="16" spans="1:12" ht="25.5" customHeight="1" x14ac:dyDescent="0.15">
      <c r="A16" s="179" t="s">
        <v>509</v>
      </c>
      <c r="B16" s="179">
        <v>7100</v>
      </c>
      <c r="C16" s="102" t="s">
        <v>538</v>
      </c>
      <c r="D16" s="290"/>
      <c r="E16" s="311"/>
      <c r="F16" s="105" t="s">
        <v>602</v>
      </c>
      <c r="G16" s="144"/>
      <c r="H16" s="103" t="s">
        <v>508</v>
      </c>
      <c r="I16" s="121">
        <f>ROUND($I12*145/1000,0)</f>
        <v>6</v>
      </c>
      <c r="J16" s="312"/>
      <c r="L16" s="106"/>
    </row>
    <row r="17" spans="1:12" ht="25.5" customHeight="1" x14ac:dyDescent="0.15">
      <c r="A17" s="179" t="s">
        <v>509</v>
      </c>
      <c r="B17" s="179">
        <v>8200</v>
      </c>
      <c r="C17" s="102" t="s">
        <v>615</v>
      </c>
      <c r="D17" s="290"/>
      <c r="E17" s="311"/>
      <c r="F17" s="105" t="s">
        <v>320</v>
      </c>
      <c r="G17" s="144"/>
      <c r="H17" s="103" t="s">
        <v>327</v>
      </c>
      <c r="I17" s="121">
        <v>-1</v>
      </c>
      <c r="J17" s="312"/>
      <c r="L17" s="106"/>
    </row>
    <row r="18" spans="1:12" ht="25.5" customHeight="1" x14ac:dyDescent="0.15">
      <c r="A18" s="179" t="s">
        <v>944</v>
      </c>
      <c r="B18" s="179">
        <v>9200</v>
      </c>
      <c r="C18" s="102" t="s">
        <v>952</v>
      </c>
      <c r="D18" s="290"/>
      <c r="E18" s="330"/>
      <c r="F18" s="105" t="s">
        <v>915</v>
      </c>
      <c r="G18" s="145"/>
      <c r="H18" s="107" t="s">
        <v>953</v>
      </c>
      <c r="I18" s="121">
        <v>-1</v>
      </c>
      <c r="J18" s="312"/>
      <c r="L18" s="106"/>
    </row>
    <row r="19" spans="1:12" ht="25.5" customHeight="1" x14ac:dyDescent="0.15">
      <c r="A19" s="179" t="s">
        <v>509</v>
      </c>
      <c r="B19" s="179">
        <v>2021</v>
      </c>
      <c r="C19" s="102" t="s">
        <v>582</v>
      </c>
      <c r="D19" s="290"/>
      <c r="E19" s="329" t="s">
        <v>298</v>
      </c>
      <c r="F19" s="189"/>
      <c r="G19" s="190"/>
      <c r="H19" s="103"/>
      <c r="I19" s="121">
        <v>2349</v>
      </c>
      <c r="J19" s="312" t="s">
        <v>9</v>
      </c>
    </row>
    <row r="20" spans="1:12" ht="25.5" customHeight="1" x14ac:dyDescent="0.15">
      <c r="A20" s="179" t="s">
        <v>509</v>
      </c>
      <c r="B20" s="179">
        <v>2022</v>
      </c>
      <c r="C20" s="102" t="s">
        <v>616</v>
      </c>
      <c r="D20" s="290"/>
      <c r="E20" s="311"/>
      <c r="F20" s="105" t="s">
        <v>596</v>
      </c>
      <c r="G20" s="144"/>
      <c r="H20" s="103" t="s">
        <v>606</v>
      </c>
      <c r="I20" s="121">
        <f>ROUND(I19*245/1000,0)</f>
        <v>576</v>
      </c>
      <c r="J20" s="312"/>
    </row>
    <row r="21" spans="1:12" ht="25.5" customHeight="1" x14ac:dyDescent="0.15">
      <c r="A21" s="179" t="s">
        <v>509</v>
      </c>
      <c r="B21" s="179">
        <v>2023</v>
      </c>
      <c r="C21" s="102" t="s">
        <v>617</v>
      </c>
      <c r="D21" s="290"/>
      <c r="E21" s="311"/>
      <c r="F21" s="105" t="s">
        <v>598</v>
      </c>
      <c r="G21" s="144"/>
      <c r="H21" s="103" t="s">
        <v>608</v>
      </c>
      <c r="I21" s="121">
        <f>ROUND(I19*224/1000,0)</f>
        <v>526</v>
      </c>
      <c r="J21" s="312"/>
    </row>
    <row r="22" spans="1:12" ht="25.5" customHeight="1" x14ac:dyDescent="0.15">
      <c r="A22" s="179" t="s">
        <v>509</v>
      </c>
      <c r="B22" s="179">
        <v>2024</v>
      </c>
      <c r="C22" s="102" t="s">
        <v>618</v>
      </c>
      <c r="D22" s="290"/>
      <c r="E22" s="311"/>
      <c r="F22" s="105" t="s">
        <v>600</v>
      </c>
      <c r="G22" s="144"/>
      <c r="H22" s="103" t="s">
        <v>610</v>
      </c>
      <c r="I22" s="121">
        <f>ROUND(I19*182/1000,0)</f>
        <v>428</v>
      </c>
      <c r="J22" s="312"/>
    </row>
    <row r="23" spans="1:12" ht="25.5" customHeight="1" x14ac:dyDescent="0.15">
      <c r="A23" s="179" t="s">
        <v>509</v>
      </c>
      <c r="B23" s="179">
        <v>7020</v>
      </c>
      <c r="C23" s="102" t="s">
        <v>537</v>
      </c>
      <c r="D23" s="290"/>
      <c r="E23" s="311"/>
      <c r="F23" s="105" t="s">
        <v>602</v>
      </c>
      <c r="G23" s="144"/>
      <c r="H23" s="103" t="s">
        <v>508</v>
      </c>
      <c r="I23" s="121">
        <f>ROUND($I19*145/1000,0)</f>
        <v>341</v>
      </c>
      <c r="J23" s="312"/>
    </row>
    <row r="24" spans="1:12" ht="25.5" customHeight="1" x14ac:dyDescent="0.15">
      <c r="A24" s="179" t="s">
        <v>509</v>
      </c>
      <c r="B24" s="179">
        <v>8202</v>
      </c>
      <c r="C24" s="102" t="s">
        <v>619</v>
      </c>
      <c r="D24" s="290"/>
      <c r="E24" s="311"/>
      <c r="F24" s="105" t="s">
        <v>320</v>
      </c>
      <c r="G24" s="144"/>
      <c r="H24" s="103" t="s">
        <v>329</v>
      </c>
      <c r="I24" s="121">
        <v>-23</v>
      </c>
      <c r="J24" s="312"/>
    </row>
    <row r="25" spans="1:12" ht="25.5" customHeight="1" x14ac:dyDescent="0.15">
      <c r="A25" s="179" t="s">
        <v>944</v>
      </c>
      <c r="B25" s="179">
        <v>9202</v>
      </c>
      <c r="C25" s="102" t="s">
        <v>954</v>
      </c>
      <c r="D25" s="290"/>
      <c r="E25" s="330"/>
      <c r="F25" s="105" t="s">
        <v>915</v>
      </c>
      <c r="G25" s="145"/>
      <c r="H25" s="107" t="s">
        <v>955</v>
      </c>
      <c r="I25" s="121">
        <v>-23</v>
      </c>
      <c r="J25" s="312"/>
    </row>
    <row r="26" spans="1:12" ht="25.5" customHeight="1" x14ac:dyDescent="0.15">
      <c r="A26" s="179" t="s">
        <v>509</v>
      </c>
      <c r="B26" s="192">
        <v>2220</v>
      </c>
      <c r="C26" s="102" t="s">
        <v>583</v>
      </c>
      <c r="D26" s="290"/>
      <c r="E26" s="329" t="s">
        <v>299</v>
      </c>
      <c r="F26" s="189"/>
      <c r="G26" s="190"/>
      <c r="H26" s="103"/>
      <c r="I26" s="121">
        <v>77</v>
      </c>
      <c r="J26" s="291" t="s">
        <v>10</v>
      </c>
      <c r="L26" s="106"/>
    </row>
    <row r="27" spans="1:12" ht="25.5" customHeight="1" x14ac:dyDescent="0.15">
      <c r="A27" s="179" t="s">
        <v>509</v>
      </c>
      <c r="B27" s="179">
        <v>2222</v>
      </c>
      <c r="C27" s="102" t="s">
        <v>620</v>
      </c>
      <c r="D27" s="290"/>
      <c r="E27" s="311"/>
      <c r="F27" s="105" t="s">
        <v>596</v>
      </c>
      <c r="G27" s="144"/>
      <c r="H27" s="103" t="s">
        <v>606</v>
      </c>
      <c r="I27" s="121">
        <f>ROUND(I26*245/1000,0)</f>
        <v>19</v>
      </c>
      <c r="J27" s="292"/>
      <c r="L27" s="106"/>
    </row>
    <row r="28" spans="1:12" ht="25.5" customHeight="1" x14ac:dyDescent="0.15">
      <c r="A28" s="179" t="s">
        <v>509</v>
      </c>
      <c r="B28" s="179">
        <v>2223</v>
      </c>
      <c r="C28" s="102" t="s">
        <v>621</v>
      </c>
      <c r="D28" s="290"/>
      <c r="E28" s="311"/>
      <c r="F28" s="105" t="s">
        <v>598</v>
      </c>
      <c r="G28" s="144"/>
      <c r="H28" s="103" t="s">
        <v>608</v>
      </c>
      <c r="I28" s="121">
        <f>ROUND(I26*224/1000,0)</f>
        <v>17</v>
      </c>
      <c r="J28" s="292"/>
      <c r="L28" s="106"/>
    </row>
    <row r="29" spans="1:12" ht="25.5" customHeight="1" x14ac:dyDescent="0.15">
      <c r="A29" s="179" t="s">
        <v>509</v>
      </c>
      <c r="B29" s="179">
        <v>2224</v>
      </c>
      <c r="C29" s="102" t="s">
        <v>622</v>
      </c>
      <c r="D29" s="290"/>
      <c r="E29" s="311"/>
      <c r="F29" s="105" t="s">
        <v>600</v>
      </c>
      <c r="G29" s="144"/>
      <c r="H29" s="103" t="s">
        <v>610</v>
      </c>
      <c r="I29" s="121">
        <f>ROUND(I26*182/1000,0)</f>
        <v>14</v>
      </c>
      <c r="J29" s="292"/>
      <c r="L29" s="106"/>
    </row>
    <row r="30" spans="1:12" ht="25.5" customHeight="1" x14ac:dyDescent="0.15">
      <c r="A30" s="179" t="s">
        <v>509</v>
      </c>
      <c r="B30" s="179">
        <v>7120</v>
      </c>
      <c r="C30" s="102" t="s">
        <v>536</v>
      </c>
      <c r="D30" s="290"/>
      <c r="E30" s="311"/>
      <c r="F30" s="105" t="s">
        <v>602</v>
      </c>
      <c r="G30" s="144"/>
      <c r="H30" s="103" t="s">
        <v>508</v>
      </c>
      <c r="I30" s="121">
        <f>ROUND($I26*145/1000,0)</f>
        <v>11</v>
      </c>
      <c r="J30" s="292"/>
      <c r="L30" s="106"/>
    </row>
    <row r="31" spans="1:12" ht="25.5" customHeight="1" x14ac:dyDescent="0.15">
      <c r="A31" s="179" t="s">
        <v>509</v>
      </c>
      <c r="B31" s="179">
        <v>8203</v>
      </c>
      <c r="C31" s="102" t="s">
        <v>623</v>
      </c>
      <c r="D31" s="290"/>
      <c r="E31" s="311"/>
      <c r="F31" s="105" t="s">
        <v>320</v>
      </c>
      <c r="G31" s="144"/>
      <c r="H31" s="103" t="s">
        <v>327</v>
      </c>
      <c r="I31" s="121">
        <v>-1</v>
      </c>
      <c r="J31" s="292"/>
      <c r="L31" s="106"/>
    </row>
    <row r="32" spans="1:12" ht="25.5" customHeight="1" x14ac:dyDescent="0.15">
      <c r="A32" s="179" t="s">
        <v>944</v>
      </c>
      <c r="B32" s="179">
        <v>9203</v>
      </c>
      <c r="C32" s="102" t="s">
        <v>956</v>
      </c>
      <c r="D32" s="290"/>
      <c r="E32" s="330"/>
      <c r="F32" s="105" t="s">
        <v>915</v>
      </c>
      <c r="G32" s="145"/>
      <c r="H32" s="107" t="s">
        <v>957</v>
      </c>
      <c r="I32" s="121">
        <v>-1</v>
      </c>
      <c r="J32" s="293"/>
      <c r="L32" s="106"/>
    </row>
    <row r="33" spans="1:12" ht="25.5" customHeight="1" x14ac:dyDescent="0.15">
      <c r="A33" s="179" t="s">
        <v>509</v>
      </c>
      <c r="B33" s="179">
        <v>2041</v>
      </c>
      <c r="C33" s="102" t="s">
        <v>584</v>
      </c>
      <c r="D33" s="290"/>
      <c r="E33" s="329" t="s">
        <v>300</v>
      </c>
      <c r="F33" s="189"/>
      <c r="G33" s="190"/>
      <c r="H33" s="103"/>
      <c r="I33" s="121">
        <v>3727</v>
      </c>
      <c r="J33" s="312" t="s">
        <v>9</v>
      </c>
    </row>
    <row r="34" spans="1:12" ht="25.5" customHeight="1" x14ac:dyDescent="0.15">
      <c r="A34" s="179" t="s">
        <v>509</v>
      </c>
      <c r="B34" s="179">
        <v>2042</v>
      </c>
      <c r="C34" s="102" t="s">
        <v>624</v>
      </c>
      <c r="D34" s="290"/>
      <c r="E34" s="311"/>
      <c r="F34" s="105" t="s">
        <v>596</v>
      </c>
      <c r="G34" s="144"/>
      <c r="H34" s="103" t="s">
        <v>606</v>
      </c>
      <c r="I34" s="121">
        <f>ROUND(I33*245/1000,0)</f>
        <v>913</v>
      </c>
      <c r="J34" s="312"/>
    </row>
    <row r="35" spans="1:12" ht="25.5" customHeight="1" x14ac:dyDescent="0.15">
      <c r="A35" s="179" t="s">
        <v>509</v>
      </c>
      <c r="B35" s="179">
        <v>2043</v>
      </c>
      <c r="C35" s="102" t="s">
        <v>625</v>
      </c>
      <c r="D35" s="290"/>
      <c r="E35" s="311"/>
      <c r="F35" s="105" t="s">
        <v>598</v>
      </c>
      <c r="G35" s="144"/>
      <c r="H35" s="103" t="s">
        <v>608</v>
      </c>
      <c r="I35" s="121">
        <f>ROUND(I33*224/1000,0)</f>
        <v>835</v>
      </c>
      <c r="J35" s="312"/>
    </row>
    <row r="36" spans="1:12" ht="25.5" customHeight="1" x14ac:dyDescent="0.15">
      <c r="A36" s="179" t="s">
        <v>509</v>
      </c>
      <c r="B36" s="179">
        <v>2044</v>
      </c>
      <c r="C36" s="102" t="s">
        <v>626</v>
      </c>
      <c r="D36" s="290"/>
      <c r="E36" s="311"/>
      <c r="F36" s="105" t="s">
        <v>600</v>
      </c>
      <c r="G36" s="144"/>
      <c r="H36" s="103" t="s">
        <v>610</v>
      </c>
      <c r="I36" s="121">
        <f>ROUND(I33*182/1000,0)</f>
        <v>678</v>
      </c>
      <c r="J36" s="312"/>
    </row>
    <row r="37" spans="1:12" ht="25.5" customHeight="1" x14ac:dyDescent="0.15">
      <c r="A37" s="179" t="s">
        <v>509</v>
      </c>
      <c r="B37" s="179">
        <v>7040</v>
      </c>
      <c r="C37" s="102" t="s">
        <v>535</v>
      </c>
      <c r="D37" s="290"/>
      <c r="E37" s="311"/>
      <c r="F37" s="105" t="s">
        <v>602</v>
      </c>
      <c r="G37" s="144"/>
      <c r="H37" s="103" t="s">
        <v>508</v>
      </c>
      <c r="I37" s="121">
        <f>ROUND($I33*145/1000,0)</f>
        <v>540</v>
      </c>
      <c r="J37" s="312"/>
    </row>
    <row r="38" spans="1:12" ht="25.5" customHeight="1" x14ac:dyDescent="0.15">
      <c r="A38" s="179" t="s">
        <v>509</v>
      </c>
      <c r="B38" s="179">
        <v>8204</v>
      </c>
      <c r="C38" s="102" t="s">
        <v>627</v>
      </c>
      <c r="D38" s="290"/>
      <c r="E38" s="311"/>
      <c r="F38" s="105" t="s">
        <v>320</v>
      </c>
      <c r="G38" s="144"/>
      <c r="H38" s="103" t="s">
        <v>333</v>
      </c>
      <c r="I38" s="121">
        <v>-37</v>
      </c>
      <c r="J38" s="312"/>
    </row>
    <row r="39" spans="1:12" ht="25.5" customHeight="1" x14ac:dyDescent="0.15">
      <c r="A39" s="179" t="s">
        <v>944</v>
      </c>
      <c r="B39" s="179">
        <v>9204</v>
      </c>
      <c r="C39" s="102" t="s">
        <v>958</v>
      </c>
      <c r="D39" s="290"/>
      <c r="E39" s="311"/>
      <c r="F39" s="105" t="s">
        <v>915</v>
      </c>
      <c r="G39" s="145"/>
      <c r="H39" s="107" t="s">
        <v>959</v>
      </c>
      <c r="I39" s="121">
        <v>-37</v>
      </c>
      <c r="J39" s="312"/>
    </row>
    <row r="40" spans="1:12" ht="25.5" customHeight="1" x14ac:dyDescent="0.15">
      <c r="A40" s="179" t="s">
        <v>509</v>
      </c>
      <c r="B40" s="179">
        <v>2241</v>
      </c>
      <c r="C40" s="102" t="s">
        <v>585</v>
      </c>
      <c r="D40" s="290"/>
      <c r="E40" s="290" t="s">
        <v>301</v>
      </c>
      <c r="F40" s="189"/>
      <c r="G40" s="190"/>
      <c r="H40" s="103"/>
      <c r="I40" s="121">
        <v>123</v>
      </c>
      <c r="J40" s="312" t="s">
        <v>10</v>
      </c>
      <c r="L40" s="106"/>
    </row>
    <row r="41" spans="1:12" ht="25.5" customHeight="1" x14ac:dyDescent="0.15">
      <c r="A41" s="179" t="s">
        <v>509</v>
      </c>
      <c r="B41" s="179">
        <v>2242</v>
      </c>
      <c r="C41" s="102" t="s">
        <v>628</v>
      </c>
      <c r="D41" s="290"/>
      <c r="E41" s="290"/>
      <c r="F41" s="105" t="s">
        <v>596</v>
      </c>
      <c r="G41" s="144"/>
      <c r="H41" s="103" t="s">
        <v>606</v>
      </c>
      <c r="I41" s="121">
        <f>ROUND(I40*245/1000,0)</f>
        <v>30</v>
      </c>
      <c r="J41" s="312"/>
      <c r="L41" s="106"/>
    </row>
    <row r="42" spans="1:12" ht="25.5" customHeight="1" x14ac:dyDescent="0.15">
      <c r="A42" s="179" t="s">
        <v>509</v>
      </c>
      <c r="B42" s="179">
        <v>2243</v>
      </c>
      <c r="C42" s="102" t="s">
        <v>629</v>
      </c>
      <c r="D42" s="290"/>
      <c r="E42" s="290"/>
      <c r="F42" s="105" t="s">
        <v>598</v>
      </c>
      <c r="G42" s="144"/>
      <c r="H42" s="103" t="s">
        <v>608</v>
      </c>
      <c r="I42" s="121">
        <f>ROUND(I40*224/1000,0)</f>
        <v>28</v>
      </c>
      <c r="J42" s="312"/>
      <c r="L42" s="106"/>
    </row>
    <row r="43" spans="1:12" ht="25.5" customHeight="1" x14ac:dyDescent="0.15">
      <c r="A43" s="179" t="s">
        <v>509</v>
      </c>
      <c r="B43" s="179">
        <v>2244</v>
      </c>
      <c r="C43" s="102" t="s">
        <v>630</v>
      </c>
      <c r="D43" s="290"/>
      <c r="E43" s="290"/>
      <c r="F43" s="105" t="s">
        <v>600</v>
      </c>
      <c r="G43" s="144"/>
      <c r="H43" s="103" t="s">
        <v>610</v>
      </c>
      <c r="I43" s="121">
        <f>ROUND(I40*182/1000,0)</f>
        <v>22</v>
      </c>
      <c r="J43" s="312"/>
      <c r="L43" s="106"/>
    </row>
    <row r="44" spans="1:12" ht="25.5" customHeight="1" x14ac:dyDescent="0.15">
      <c r="A44" s="179" t="s">
        <v>509</v>
      </c>
      <c r="B44" s="179">
        <v>7140</v>
      </c>
      <c r="C44" s="102" t="s">
        <v>531</v>
      </c>
      <c r="D44" s="290"/>
      <c r="E44" s="290"/>
      <c r="F44" s="105" t="s">
        <v>602</v>
      </c>
      <c r="G44" s="144"/>
      <c r="H44" s="103" t="s">
        <v>508</v>
      </c>
      <c r="I44" s="121">
        <f>ROUND($I40*145/1000,0)</f>
        <v>18</v>
      </c>
      <c r="J44" s="312"/>
      <c r="L44" s="106"/>
    </row>
    <row r="45" spans="1:12" ht="25.5" customHeight="1" x14ac:dyDescent="0.15">
      <c r="A45" s="179" t="s">
        <v>509</v>
      </c>
      <c r="B45" s="179">
        <v>8205</v>
      </c>
      <c r="C45" s="102" t="s">
        <v>631</v>
      </c>
      <c r="D45" s="290"/>
      <c r="E45" s="290"/>
      <c r="F45" s="105" t="s">
        <v>320</v>
      </c>
      <c r="G45" s="144"/>
      <c r="H45" s="103" t="s">
        <v>327</v>
      </c>
      <c r="I45" s="121">
        <v>-1</v>
      </c>
      <c r="J45" s="312"/>
      <c r="L45" s="106"/>
    </row>
    <row r="46" spans="1:12" ht="25.5" customHeight="1" x14ac:dyDescent="0.15">
      <c r="A46" s="179" t="s">
        <v>944</v>
      </c>
      <c r="B46" s="179">
        <v>9205</v>
      </c>
      <c r="C46" s="105" t="s">
        <v>960</v>
      </c>
      <c r="D46" s="290"/>
      <c r="E46" s="290"/>
      <c r="F46" s="105" t="s">
        <v>915</v>
      </c>
      <c r="G46" s="145"/>
      <c r="H46" s="107" t="s">
        <v>957</v>
      </c>
      <c r="I46" s="121">
        <v>-1</v>
      </c>
      <c r="J46" s="312"/>
      <c r="L46" s="106"/>
    </row>
    <row r="47" spans="1:12" ht="25.5" customHeight="1" x14ac:dyDescent="0.15">
      <c r="A47" s="179" t="s">
        <v>509</v>
      </c>
      <c r="B47" s="179">
        <v>2301</v>
      </c>
      <c r="C47" s="105" t="s">
        <v>147</v>
      </c>
      <c r="D47" s="310" t="s">
        <v>477</v>
      </c>
      <c r="E47" s="311"/>
      <c r="F47" s="105" t="s">
        <v>18</v>
      </c>
      <c r="G47" s="144"/>
      <c r="H47" s="103"/>
      <c r="I47" s="121">
        <v>200</v>
      </c>
      <c r="J47" s="312" t="s">
        <v>172</v>
      </c>
      <c r="L47" s="106"/>
    </row>
    <row r="48" spans="1:12" ht="25.5" customHeight="1" x14ac:dyDescent="0.15">
      <c r="A48" s="179" t="s">
        <v>509</v>
      </c>
      <c r="B48" s="179">
        <v>2411</v>
      </c>
      <c r="C48" s="105" t="s">
        <v>156</v>
      </c>
      <c r="D48" s="290" t="s">
        <v>478</v>
      </c>
      <c r="E48" s="290"/>
      <c r="F48" s="105" t="s">
        <v>335</v>
      </c>
      <c r="G48" s="144"/>
      <c r="H48" s="108" t="s">
        <v>336</v>
      </c>
      <c r="I48" s="121">
        <v>100</v>
      </c>
      <c r="J48" s="312"/>
    </row>
    <row r="49" spans="1:12" ht="25.5" customHeight="1" x14ac:dyDescent="0.15">
      <c r="A49" s="179" t="s">
        <v>509</v>
      </c>
      <c r="B49" s="179">
        <v>2421</v>
      </c>
      <c r="C49" s="109" t="s">
        <v>225</v>
      </c>
      <c r="D49" s="290"/>
      <c r="E49" s="290"/>
      <c r="F49" s="105" t="s">
        <v>166</v>
      </c>
      <c r="G49" s="144"/>
      <c r="H49" s="108" t="s">
        <v>337</v>
      </c>
      <c r="I49" s="121">
        <v>200</v>
      </c>
      <c r="J49" s="312"/>
    </row>
    <row r="50" spans="1:12" ht="25.5" customHeight="1" x14ac:dyDescent="0.15">
      <c r="A50" s="179" t="s">
        <v>509</v>
      </c>
      <c r="B50" s="179">
        <v>6302</v>
      </c>
      <c r="C50" s="105" t="s">
        <v>339</v>
      </c>
      <c r="D50" s="290" t="s">
        <v>338</v>
      </c>
      <c r="E50" s="290"/>
      <c r="F50" s="105" t="s">
        <v>340</v>
      </c>
      <c r="G50" s="144"/>
      <c r="H50" s="108" t="s">
        <v>341</v>
      </c>
      <c r="I50" s="121">
        <v>50</v>
      </c>
      <c r="J50" s="191" t="s">
        <v>532</v>
      </c>
    </row>
    <row r="51" spans="1:12" ht="25.5" customHeight="1" x14ac:dyDescent="0.15">
      <c r="A51" s="67"/>
      <c r="B51" s="67"/>
      <c r="C51" s="75"/>
      <c r="D51" s="110"/>
      <c r="E51" s="110"/>
      <c r="F51" s="111"/>
      <c r="G51" s="111"/>
      <c r="H51" s="112"/>
      <c r="I51" s="72"/>
      <c r="J51" s="113"/>
      <c r="L51" s="106"/>
    </row>
    <row r="52" spans="1:12" ht="30" customHeight="1" x14ac:dyDescent="0.15">
      <c r="A52" s="193" t="s">
        <v>325</v>
      </c>
      <c r="B52" s="67"/>
      <c r="C52" s="75"/>
      <c r="D52" s="110"/>
      <c r="E52" s="110"/>
      <c r="F52" s="111"/>
      <c r="G52" s="111"/>
      <c r="H52" s="112"/>
      <c r="I52" s="72"/>
      <c r="J52" s="113"/>
      <c r="L52" s="106"/>
    </row>
    <row r="53" spans="1:12" ht="30" customHeight="1" x14ac:dyDescent="0.15">
      <c r="A53" s="198" t="s">
        <v>2</v>
      </c>
      <c r="B53" s="198"/>
      <c r="C53" s="303" t="s">
        <v>3</v>
      </c>
      <c r="D53" s="303" t="s">
        <v>4</v>
      </c>
      <c r="E53" s="303"/>
      <c r="F53" s="303"/>
      <c r="G53" s="303"/>
      <c r="H53" s="303"/>
      <c r="I53" s="307" t="s">
        <v>485</v>
      </c>
      <c r="J53" s="303" t="s">
        <v>8</v>
      </c>
      <c r="L53" s="106"/>
    </row>
    <row r="54" spans="1:12" ht="25.5" customHeight="1" x14ac:dyDescent="0.15">
      <c r="A54" s="187" t="s">
        <v>0</v>
      </c>
      <c r="B54" s="187" t="s">
        <v>1</v>
      </c>
      <c r="C54" s="303"/>
      <c r="D54" s="303"/>
      <c r="E54" s="303"/>
      <c r="F54" s="303"/>
      <c r="G54" s="303"/>
      <c r="H54" s="303"/>
      <c r="I54" s="308"/>
      <c r="J54" s="303"/>
      <c r="L54" s="106"/>
    </row>
    <row r="55" spans="1:12" ht="25.5" customHeight="1" x14ac:dyDescent="0.15">
      <c r="A55" s="304" t="s">
        <v>224</v>
      </c>
      <c r="B55" s="305"/>
      <c r="C55" s="305"/>
      <c r="D55" s="305"/>
      <c r="E55" s="305"/>
      <c r="F55" s="305"/>
      <c r="G55" s="305"/>
      <c r="H55" s="305"/>
      <c r="I55" s="305"/>
      <c r="J55" s="306"/>
      <c r="L55" s="106"/>
    </row>
    <row r="56" spans="1:12" ht="25.5" customHeight="1" x14ac:dyDescent="0.15">
      <c r="A56" s="179" t="s">
        <v>509</v>
      </c>
      <c r="B56" s="179">
        <v>2011</v>
      </c>
      <c r="C56" s="102" t="s">
        <v>632</v>
      </c>
      <c r="D56" s="217" t="s">
        <v>322</v>
      </c>
      <c r="E56" s="223" t="s">
        <v>323</v>
      </c>
      <c r="F56" s="314"/>
      <c r="G56" s="314"/>
      <c r="H56" s="314"/>
      <c r="I56" s="104">
        <v>1058</v>
      </c>
      <c r="J56" s="216" t="s">
        <v>321</v>
      </c>
      <c r="L56" s="106"/>
    </row>
    <row r="57" spans="1:12" ht="25.5" customHeight="1" x14ac:dyDescent="0.15">
      <c r="A57" s="179" t="s">
        <v>509</v>
      </c>
      <c r="B57" s="179">
        <v>2012</v>
      </c>
      <c r="C57" s="102" t="s">
        <v>633</v>
      </c>
      <c r="D57" s="217"/>
      <c r="E57" s="223"/>
      <c r="F57" s="105" t="s">
        <v>596</v>
      </c>
      <c r="G57" s="144"/>
      <c r="H57" s="103" t="s">
        <v>606</v>
      </c>
      <c r="I57" s="186">
        <f>ROUND(I56*245/1000,0)</f>
        <v>259</v>
      </c>
      <c r="J57" s="216"/>
      <c r="L57" s="106"/>
    </row>
    <row r="58" spans="1:12" ht="25.5" customHeight="1" x14ac:dyDescent="0.15">
      <c r="A58" s="179" t="s">
        <v>509</v>
      </c>
      <c r="B58" s="179">
        <v>2013</v>
      </c>
      <c r="C58" s="102" t="s">
        <v>634</v>
      </c>
      <c r="D58" s="217"/>
      <c r="E58" s="223"/>
      <c r="F58" s="105" t="s">
        <v>598</v>
      </c>
      <c r="G58" s="144"/>
      <c r="H58" s="103" t="s">
        <v>608</v>
      </c>
      <c r="I58" s="186">
        <f>ROUND(I56*224/1000,0)</f>
        <v>237</v>
      </c>
      <c r="J58" s="216"/>
      <c r="L58" s="106"/>
    </row>
    <row r="59" spans="1:12" ht="25.5" customHeight="1" x14ac:dyDescent="0.15">
      <c r="A59" s="179" t="s">
        <v>509</v>
      </c>
      <c r="B59" s="179">
        <v>2014</v>
      </c>
      <c r="C59" s="102" t="s">
        <v>635</v>
      </c>
      <c r="D59" s="217"/>
      <c r="E59" s="223"/>
      <c r="F59" s="105" t="s">
        <v>600</v>
      </c>
      <c r="G59" s="144"/>
      <c r="H59" s="103" t="s">
        <v>610</v>
      </c>
      <c r="I59" s="186">
        <f>ROUND(I56*182/1000,0)</f>
        <v>193</v>
      </c>
      <c r="J59" s="216"/>
      <c r="L59" s="106"/>
    </row>
    <row r="60" spans="1:12" ht="25.5" customHeight="1" x14ac:dyDescent="0.15">
      <c r="A60" s="179" t="s">
        <v>509</v>
      </c>
      <c r="B60" s="179">
        <v>7200</v>
      </c>
      <c r="C60" s="102" t="s">
        <v>533</v>
      </c>
      <c r="D60" s="217"/>
      <c r="E60" s="223"/>
      <c r="F60" s="105" t="s">
        <v>602</v>
      </c>
      <c r="G60" s="144"/>
      <c r="H60" s="103" t="s">
        <v>508</v>
      </c>
      <c r="I60" s="186">
        <f>ROUND($I56*145/1000,0)</f>
        <v>153</v>
      </c>
      <c r="J60" s="216"/>
      <c r="L60" s="106"/>
    </row>
    <row r="61" spans="1:12" ht="25.5" customHeight="1" x14ac:dyDescent="0.15">
      <c r="A61" s="179" t="s">
        <v>509</v>
      </c>
      <c r="B61" s="179">
        <v>8301</v>
      </c>
      <c r="C61" s="183" t="s">
        <v>636</v>
      </c>
      <c r="D61" s="217"/>
      <c r="E61" s="223"/>
      <c r="F61" s="105" t="s">
        <v>320</v>
      </c>
      <c r="G61" s="144"/>
      <c r="H61" s="103" t="s">
        <v>349</v>
      </c>
      <c r="I61" s="121">
        <v>-11</v>
      </c>
      <c r="J61" s="216"/>
      <c r="L61" s="106"/>
    </row>
    <row r="62" spans="1:12" ht="25.5" customHeight="1" x14ac:dyDescent="0.15">
      <c r="A62" s="179" t="s">
        <v>961</v>
      </c>
      <c r="B62" s="179">
        <v>9301</v>
      </c>
      <c r="C62" s="183" t="s">
        <v>926</v>
      </c>
      <c r="D62" s="217"/>
      <c r="E62" s="223"/>
      <c r="F62" s="105" t="s">
        <v>915</v>
      </c>
      <c r="G62" s="144"/>
      <c r="H62" s="103" t="s">
        <v>927</v>
      </c>
      <c r="I62" s="121">
        <v>-11</v>
      </c>
      <c r="J62" s="216"/>
      <c r="L62" s="106"/>
    </row>
    <row r="63" spans="1:12" ht="25.5" customHeight="1" x14ac:dyDescent="0.15">
      <c r="A63" s="179" t="s">
        <v>509</v>
      </c>
      <c r="B63" s="179">
        <v>2211</v>
      </c>
      <c r="C63" s="102" t="s">
        <v>637</v>
      </c>
      <c r="D63" s="217"/>
      <c r="E63" s="217" t="s">
        <v>326</v>
      </c>
      <c r="F63" s="312"/>
      <c r="G63" s="312"/>
      <c r="H63" s="312"/>
      <c r="I63" s="104">
        <v>35</v>
      </c>
      <c r="J63" s="216" t="s">
        <v>226</v>
      </c>
      <c r="L63" s="106"/>
    </row>
    <row r="64" spans="1:12" ht="25.5" customHeight="1" x14ac:dyDescent="0.15">
      <c r="A64" s="179" t="s">
        <v>509</v>
      </c>
      <c r="B64" s="179">
        <v>2212</v>
      </c>
      <c r="C64" s="102" t="s">
        <v>638</v>
      </c>
      <c r="D64" s="217"/>
      <c r="E64" s="217"/>
      <c r="F64" s="105" t="s">
        <v>596</v>
      </c>
      <c r="G64" s="144"/>
      <c r="H64" s="103" t="s">
        <v>606</v>
      </c>
      <c r="I64" s="104">
        <f>ROUND(I63*245/1000,0)</f>
        <v>9</v>
      </c>
      <c r="J64" s="216"/>
      <c r="L64" s="106"/>
    </row>
    <row r="65" spans="1:12" ht="25.5" customHeight="1" x14ac:dyDescent="0.15">
      <c r="A65" s="179" t="s">
        <v>509</v>
      </c>
      <c r="B65" s="179">
        <v>2213</v>
      </c>
      <c r="C65" s="102" t="s">
        <v>639</v>
      </c>
      <c r="D65" s="217"/>
      <c r="E65" s="217"/>
      <c r="F65" s="105" t="s">
        <v>598</v>
      </c>
      <c r="G65" s="144"/>
      <c r="H65" s="103" t="s">
        <v>608</v>
      </c>
      <c r="I65" s="104">
        <f>ROUND(I63*224/1000,0)</f>
        <v>8</v>
      </c>
      <c r="J65" s="216"/>
      <c r="L65" s="106"/>
    </row>
    <row r="66" spans="1:12" ht="25.5" customHeight="1" x14ac:dyDescent="0.15">
      <c r="A66" s="179" t="s">
        <v>509</v>
      </c>
      <c r="B66" s="179">
        <v>2214</v>
      </c>
      <c r="C66" s="102" t="s">
        <v>640</v>
      </c>
      <c r="D66" s="217"/>
      <c r="E66" s="217"/>
      <c r="F66" s="105" t="s">
        <v>600</v>
      </c>
      <c r="G66" s="144"/>
      <c r="H66" s="103" t="s">
        <v>610</v>
      </c>
      <c r="I66" s="104">
        <f>ROUND(I63*182/1000,0)</f>
        <v>6</v>
      </c>
      <c r="J66" s="216"/>
      <c r="L66" s="106"/>
    </row>
    <row r="67" spans="1:12" ht="25.5" customHeight="1" x14ac:dyDescent="0.15">
      <c r="A67" s="179" t="s">
        <v>509</v>
      </c>
      <c r="B67" s="179">
        <v>7300</v>
      </c>
      <c r="C67" s="102" t="s">
        <v>534</v>
      </c>
      <c r="D67" s="217"/>
      <c r="E67" s="217"/>
      <c r="F67" s="105" t="s">
        <v>602</v>
      </c>
      <c r="G67" s="144"/>
      <c r="H67" s="103" t="s">
        <v>508</v>
      </c>
      <c r="I67" s="104">
        <f>ROUND($I63*145/1000,0)</f>
        <v>5</v>
      </c>
      <c r="J67" s="216"/>
      <c r="L67" s="106"/>
    </row>
    <row r="68" spans="1:12" ht="25.5" customHeight="1" x14ac:dyDescent="0.15">
      <c r="A68" s="179" t="s">
        <v>509</v>
      </c>
      <c r="B68" s="179">
        <v>8302</v>
      </c>
      <c r="C68" s="102" t="s">
        <v>641</v>
      </c>
      <c r="D68" s="217"/>
      <c r="E68" s="217"/>
      <c r="F68" s="105" t="s">
        <v>320</v>
      </c>
      <c r="G68" s="144"/>
      <c r="H68" s="103" t="s">
        <v>327</v>
      </c>
      <c r="I68" s="121">
        <v>-1</v>
      </c>
      <c r="J68" s="216"/>
      <c r="L68" s="106"/>
    </row>
    <row r="69" spans="1:12" ht="25.5" customHeight="1" x14ac:dyDescent="0.15">
      <c r="A69" s="179" t="s">
        <v>961</v>
      </c>
      <c r="B69" s="179">
        <v>9302</v>
      </c>
      <c r="C69" s="102" t="s">
        <v>928</v>
      </c>
      <c r="D69" s="217"/>
      <c r="E69" s="217"/>
      <c r="F69" s="105" t="s">
        <v>915</v>
      </c>
      <c r="G69" s="144"/>
      <c r="H69" s="103" t="s">
        <v>925</v>
      </c>
      <c r="I69" s="121">
        <v>-1</v>
      </c>
      <c r="J69" s="216"/>
      <c r="L69" s="106"/>
    </row>
    <row r="70" spans="1:12" ht="25.5" customHeight="1" x14ac:dyDescent="0.15">
      <c r="A70" s="179" t="s">
        <v>509</v>
      </c>
      <c r="B70" s="179">
        <v>2031</v>
      </c>
      <c r="C70" s="102" t="s">
        <v>642</v>
      </c>
      <c r="D70" s="217"/>
      <c r="E70" s="223" t="s">
        <v>328</v>
      </c>
      <c r="F70" s="314"/>
      <c r="G70" s="314"/>
      <c r="H70" s="314"/>
      <c r="I70" s="121">
        <v>2114</v>
      </c>
      <c r="J70" s="216" t="s">
        <v>321</v>
      </c>
      <c r="L70" s="106"/>
    </row>
    <row r="71" spans="1:12" ht="25.5" customHeight="1" x14ac:dyDescent="0.15">
      <c r="A71" s="179" t="s">
        <v>509</v>
      </c>
      <c r="B71" s="179">
        <v>2032</v>
      </c>
      <c r="C71" s="102" t="s">
        <v>643</v>
      </c>
      <c r="D71" s="217"/>
      <c r="E71" s="223"/>
      <c r="F71" s="105" t="s">
        <v>596</v>
      </c>
      <c r="G71" s="144"/>
      <c r="H71" s="103" t="s">
        <v>606</v>
      </c>
      <c r="I71" s="121">
        <f>ROUND(I70*245/1000,0)</f>
        <v>518</v>
      </c>
      <c r="J71" s="216"/>
      <c r="L71" s="106"/>
    </row>
    <row r="72" spans="1:12" ht="25.5" customHeight="1" x14ac:dyDescent="0.15">
      <c r="A72" s="179" t="s">
        <v>509</v>
      </c>
      <c r="B72" s="179">
        <v>2033</v>
      </c>
      <c r="C72" s="102" t="s">
        <v>644</v>
      </c>
      <c r="D72" s="217"/>
      <c r="E72" s="223"/>
      <c r="F72" s="105" t="s">
        <v>598</v>
      </c>
      <c r="G72" s="144"/>
      <c r="H72" s="103" t="s">
        <v>608</v>
      </c>
      <c r="I72" s="121">
        <f>ROUND(I70*224/1000,0)</f>
        <v>474</v>
      </c>
      <c r="J72" s="216"/>
      <c r="L72" s="106"/>
    </row>
    <row r="73" spans="1:12" ht="25.5" customHeight="1" x14ac:dyDescent="0.15">
      <c r="A73" s="179" t="s">
        <v>509</v>
      </c>
      <c r="B73" s="179">
        <v>2034</v>
      </c>
      <c r="C73" s="102" t="s">
        <v>645</v>
      </c>
      <c r="D73" s="217"/>
      <c r="E73" s="223"/>
      <c r="F73" s="105" t="s">
        <v>600</v>
      </c>
      <c r="G73" s="144"/>
      <c r="H73" s="103" t="s">
        <v>610</v>
      </c>
      <c r="I73" s="121">
        <f>ROUND(I70*182/1000,0)</f>
        <v>385</v>
      </c>
      <c r="J73" s="216"/>
      <c r="L73" s="106"/>
    </row>
    <row r="74" spans="1:12" ht="25.5" customHeight="1" x14ac:dyDescent="0.15">
      <c r="A74" s="179" t="s">
        <v>509</v>
      </c>
      <c r="B74" s="179">
        <v>7220</v>
      </c>
      <c r="C74" s="102" t="s">
        <v>540</v>
      </c>
      <c r="D74" s="217"/>
      <c r="E74" s="223"/>
      <c r="F74" s="105" t="s">
        <v>602</v>
      </c>
      <c r="G74" s="144"/>
      <c r="H74" s="103" t="s">
        <v>508</v>
      </c>
      <c r="I74" s="121">
        <f>ROUND($I70*145/1000,0)</f>
        <v>307</v>
      </c>
      <c r="J74" s="216"/>
      <c r="L74" s="106"/>
    </row>
    <row r="75" spans="1:12" ht="25.5" customHeight="1" x14ac:dyDescent="0.15">
      <c r="A75" s="179" t="s">
        <v>509</v>
      </c>
      <c r="B75" s="179">
        <v>8303</v>
      </c>
      <c r="C75" s="102" t="s">
        <v>646</v>
      </c>
      <c r="D75" s="217"/>
      <c r="E75" s="223"/>
      <c r="F75" s="105" t="s">
        <v>320</v>
      </c>
      <c r="G75" s="144"/>
      <c r="H75" s="103" t="s">
        <v>350</v>
      </c>
      <c r="I75" s="121">
        <v>-21</v>
      </c>
      <c r="J75" s="216"/>
      <c r="L75" s="106"/>
    </row>
    <row r="76" spans="1:12" ht="25.5" customHeight="1" x14ac:dyDescent="0.15">
      <c r="A76" s="179" t="s">
        <v>961</v>
      </c>
      <c r="B76" s="179">
        <v>9303</v>
      </c>
      <c r="C76" s="102" t="s">
        <v>929</v>
      </c>
      <c r="D76" s="217"/>
      <c r="E76" s="223"/>
      <c r="F76" s="105" t="s">
        <v>915</v>
      </c>
      <c r="G76" s="144"/>
      <c r="H76" s="103" t="s">
        <v>930</v>
      </c>
      <c r="I76" s="121">
        <v>-21</v>
      </c>
      <c r="J76" s="216"/>
      <c r="L76" s="106"/>
    </row>
    <row r="77" spans="1:12" ht="25.5" customHeight="1" x14ac:dyDescent="0.15">
      <c r="A77" s="179" t="s">
        <v>509</v>
      </c>
      <c r="B77" s="179">
        <v>2231</v>
      </c>
      <c r="C77" s="102" t="s">
        <v>647</v>
      </c>
      <c r="D77" s="217"/>
      <c r="E77" s="217" t="s">
        <v>330</v>
      </c>
      <c r="F77" s="314"/>
      <c r="G77" s="314"/>
      <c r="H77" s="314"/>
      <c r="I77" s="121">
        <v>69</v>
      </c>
      <c r="J77" s="216" t="s">
        <v>226</v>
      </c>
      <c r="L77" s="106"/>
    </row>
    <row r="78" spans="1:12" ht="25.5" customHeight="1" x14ac:dyDescent="0.15">
      <c r="A78" s="179" t="s">
        <v>509</v>
      </c>
      <c r="B78" s="179">
        <v>2232</v>
      </c>
      <c r="C78" s="102" t="s">
        <v>648</v>
      </c>
      <c r="D78" s="217"/>
      <c r="E78" s="217"/>
      <c r="F78" s="105" t="s">
        <v>596</v>
      </c>
      <c r="G78" s="144"/>
      <c r="H78" s="103" t="s">
        <v>606</v>
      </c>
      <c r="I78" s="121">
        <f>ROUND(I77*245/1000,0)</f>
        <v>17</v>
      </c>
      <c r="J78" s="216"/>
      <c r="L78" s="106"/>
    </row>
    <row r="79" spans="1:12" ht="25.5" customHeight="1" x14ac:dyDescent="0.15">
      <c r="A79" s="179" t="s">
        <v>509</v>
      </c>
      <c r="B79" s="179">
        <v>2233</v>
      </c>
      <c r="C79" s="102" t="s">
        <v>649</v>
      </c>
      <c r="D79" s="217"/>
      <c r="E79" s="217"/>
      <c r="F79" s="105" t="s">
        <v>598</v>
      </c>
      <c r="G79" s="144"/>
      <c r="H79" s="103" t="s">
        <v>608</v>
      </c>
      <c r="I79" s="121">
        <f>ROUND(I77*224/1000,0)</f>
        <v>15</v>
      </c>
      <c r="J79" s="216"/>
      <c r="L79" s="106"/>
    </row>
    <row r="80" spans="1:12" ht="25.5" customHeight="1" x14ac:dyDescent="0.15">
      <c r="A80" s="179" t="s">
        <v>509</v>
      </c>
      <c r="B80" s="179">
        <v>2234</v>
      </c>
      <c r="C80" s="102" t="s">
        <v>650</v>
      </c>
      <c r="D80" s="217"/>
      <c r="E80" s="217"/>
      <c r="F80" s="105" t="s">
        <v>600</v>
      </c>
      <c r="G80" s="144"/>
      <c r="H80" s="103" t="s">
        <v>610</v>
      </c>
      <c r="I80" s="121">
        <f>ROUND(I77*182/1000,0)</f>
        <v>13</v>
      </c>
      <c r="J80" s="216"/>
      <c r="L80" s="106"/>
    </row>
    <row r="81" spans="1:12" ht="25.5" customHeight="1" x14ac:dyDescent="0.15">
      <c r="A81" s="179" t="s">
        <v>509</v>
      </c>
      <c r="B81" s="179">
        <v>7320</v>
      </c>
      <c r="C81" s="102" t="s">
        <v>541</v>
      </c>
      <c r="D81" s="217"/>
      <c r="E81" s="217"/>
      <c r="F81" s="105" t="s">
        <v>602</v>
      </c>
      <c r="G81" s="144"/>
      <c r="H81" s="103" t="s">
        <v>508</v>
      </c>
      <c r="I81" s="121">
        <f>ROUND($I77*145/1000,0)</f>
        <v>10</v>
      </c>
      <c r="J81" s="216"/>
      <c r="L81" s="106"/>
    </row>
    <row r="82" spans="1:12" ht="25.5" customHeight="1" x14ac:dyDescent="0.15">
      <c r="A82" s="179" t="s">
        <v>509</v>
      </c>
      <c r="B82" s="179">
        <v>8304</v>
      </c>
      <c r="C82" s="102" t="s">
        <v>651</v>
      </c>
      <c r="D82" s="217"/>
      <c r="E82" s="217"/>
      <c r="F82" s="105" t="s">
        <v>320</v>
      </c>
      <c r="G82" s="144"/>
      <c r="H82" s="103" t="s">
        <v>331</v>
      </c>
      <c r="I82" s="121">
        <v>-1</v>
      </c>
      <c r="J82" s="216"/>
      <c r="L82" s="106"/>
    </row>
    <row r="83" spans="1:12" ht="25.5" customHeight="1" x14ac:dyDescent="0.15">
      <c r="A83" s="179" t="s">
        <v>961</v>
      </c>
      <c r="B83" s="179">
        <v>9304</v>
      </c>
      <c r="C83" s="102" t="s">
        <v>931</v>
      </c>
      <c r="D83" s="217"/>
      <c r="E83" s="217"/>
      <c r="F83" s="105" t="s">
        <v>915</v>
      </c>
      <c r="G83" s="144"/>
      <c r="H83" s="103" t="s">
        <v>925</v>
      </c>
      <c r="I83" s="121">
        <v>-1</v>
      </c>
      <c r="J83" s="216"/>
      <c r="L83" s="106"/>
    </row>
    <row r="84" spans="1:12" ht="25.5" customHeight="1" x14ac:dyDescent="0.15">
      <c r="A84" s="179" t="s">
        <v>509</v>
      </c>
      <c r="B84" s="179">
        <v>2051</v>
      </c>
      <c r="C84" s="102" t="s">
        <v>652</v>
      </c>
      <c r="D84" s="217"/>
      <c r="E84" s="217" t="s">
        <v>332</v>
      </c>
      <c r="F84" s="314"/>
      <c r="G84" s="314"/>
      <c r="H84" s="314"/>
      <c r="I84" s="121">
        <v>3354</v>
      </c>
      <c r="J84" s="216" t="s">
        <v>321</v>
      </c>
      <c r="L84" s="106"/>
    </row>
    <row r="85" spans="1:12" ht="25.5" customHeight="1" x14ac:dyDescent="0.15">
      <c r="A85" s="179" t="s">
        <v>509</v>
      </c>
      <c r="B85" s="179">
        <v>2052</v>
      </c>
      <c r="C85" s="102" t="s">
        <v>653</v>
      </c>
      <c r="D85" s="217"/>
      <c r="E85" s="217"/>
      <c r="F85" s="105" t="s">
        <v>596</v>
      </c>
      <c r="G85" s="144"/>
      <c r="H85" s="103" t="s">
        <v>606</v>
      </c>
      <c r="I85" s="121">
        <f>ROUND(I84*245/1000,0)</f>
        <v>822</v>
      </c>
      <c r="J85" s="216"/>
      <c r="L85" s="106"/>
    </row>
    <row r="86" spans="1:12" ht="25.5" customHeight="1" x14ac:dyDescent="0.15">
      <c r="A86" s="179" t="s">
        <v>509</v>
      </c>
      <c r="B86" s="179">
        <v>2053</v>
      </c>
      <c r="C86" s="102" t="s">
        <v>654</v>
      </c>
      <c r="D86" s="217"/>
      <c r="E86" s="217"/>
      <c r="F86" s="105" t="s">
        <v>598</v>
      </c>
      <c r="G86" s="144"/>
      <c r="H86" s="103" t="s">
        <v>608</v>
      </c>
      <c r="I86" s="121">
        <f>ROUND(I84*224/1000,0)</f>
        <v>751</v>
      </c>
      <c r="J86" s="216"/>
      <c r="L86" s="106"/>
    </row>
    <row r="87" spans="1:12" ht="25.5" customHeight="1" x14ac:dyDescent="0.15">
      <c r="A87" s="179" t="s">
        <v>509</v>
      </c>
      <c r="B87" s="179">
        <v>2054</v>
      </c>
      <c r="C87" s="102" t="s">
        <v>655</v>
      </c>
      <c r="D87" s="217"/>
      <c r="E87" s="217"/>
      <c r="F87" s="105" t="s">
        <v>600</v>
      </c>
      <c r="G87" s="144"/>
      <c r="H87" s="103" t="s">
        <v>610</v>
      </c>
      <c r="I87" s="121">
        <f>ROUND(I84*182/1000,0)</f>
        <v>610</v>
      </c>
      <c r="J87" s="216"/>
      <c r="L87" s="106"/>
    </row>
    <row r="88" spans="1:12" ht="25.5" customHeight="1" x14ac:dyDescent="0.15">
      <c r="A88" s="179" t="s">
        <v>509</v>
      </c>
      <c r="B88" s="179">
        <v>7240</v>
      </c>
      <c r="C88" s="102" t="s">
        <v>542</v>
      </c>
      <c r="D88" s="217"/>
      <c r="E88" s="217"/>
      <c r="F88" s="105" t="s">
        <v>602</v>
      </c>
      <c r="G88" s="144"/>
      <c r="H88" s="103" t="s">
        <v>508</v>
      </c>
      <c r="I88" s="121">
        <f>ROUND($I84*145/1000,0)</f>
        <v>486</v>
      </c>
      <c r="J88" s="216"/>
      <c r="L88" s="106"/>
    </row>
    <row r="89" spans="1:12" ht="25.5" customHeight="1" x14ac:dyDescent="0.15">
      <c r="A89" s="179" t="s">
        <v>509</v>
      </c>
      <c r="B89" s="179">
        <v>8305</v>
      </c>
      <c r="C89" s="102" t="s">
        <v>656</v>
      </c>
      <c r="D89" s="217"/>
      <c r="E89" s="217"/>
      <c r="F89" s="105" t="s">
        <v>320</v>
      </c>
      <c r="G89" s="144"/>
      <c r="H89" s="103" t="s">
        <v>351</v>
      </c>
      <c r="I89" s="121">
        <v>-34</v>
      </c>
      <c r="J89" s="216"/>
      <c r="L89" s="106"/>
    </row>
    <row r="90" spans="1:12" ht="25.5" customHeight="1" x14ac:dyDescent="0.15">
      <c r="A90" s="179" t="s">
        <v>961</v>
      </c>
      <c r="B90" s="179">
        <v>9305</v>
      </c>
      <c r="C90" s="102" t="s">
        <v>932</v>
      </c>
      <c r="D90" s="217"/>
      <c r="E90" s="217"/>
      <c r="F90" s="105" t="s">
        <v>915</v>
      </c>
      <c r="G90" s="144"/>
      <c r="H90" s="103" t="s">
        <v>933</v>
      </c>
      <c r="I90" s="121">
        <v>-34</v>
      </c>
      <c r="J90" s="216"/>
      <c r="L90" s="106"/>
    </row>
    <row r="91" spans="1:12" ht="25.5" customHeight="1" x14ac:dyDescent="0.15">
      <c r="A91" s="179" t="s">
        <v>509</v>
      </c>
      <c r="B91" s="179">
        <v>2251</v>
      </c>
      <c r="C91" s="102" t="s">
        <v>657</v>
      </c>
      <c r="D91" s="217"/>
      <c r="E91" s="290" t="s">
        <v>334</v>
      </c>
      <c r="F91" s="314"/>
      <c r="G91" s="314"/>
      <c r="H91" s="314"/>
      <c r="I91" s="121">
        <v>111</v>
      </c>
      <c r="J91" s="216" t="s">
        <v>226</v>
      </c>
      <c r="L91" s="106"/>
    </row>
    <row r="92" spans="1:12" ht="25.5" customHeight="1" x14ac:dyDescent="0.15">
      <c r="A92" s="179" t="s">
        <v>509</v>
      </c>
      <c r="B92" s="179">
        <v>2252</v>
      </c>
      <c r="C92" s="102" t="s">
        <v>658</v>
      </c>
      <c r="D92" s="217"/>
      <c r="E92" s="290"/>
      <c r="F92" s="105" t="s">
        <v>596</v>
      </c>
      <c r="G92" s="144"/>
      <c r="H92" s="103" t="s">
        <v>606</v>
      </c>
      <c r="I92" s="121">
        <f>ROUND(I91*245/1000,0)</f>
        <v>27</v>
      </c>
      <c r="J92" s="216"/>
      <c r="L92" s="106"/>
    </row>
    <row r="93" spans="1:12" ht="25.5" customHeight="1" x14ac:dyDescent="0.15">
      <c r="A93" s="179" t="s">
        <v>509</v>
      </c>
      <c r="B93" s="179">
        <v>2253</v>
      </c>
      <c r="C93" s="102" t="s">
        <v>659</v>
      </c>
      <c r="D93" s="217"/>
      <c r="E93" s="290"/>
      <c r="F93" s="105" t="s">
        <v>598</v>
      </c>
      <c r="G93" s="144"/>
      <c r="H93" s="103" t="s">
        <v>608</v>
      </c>
      <c r="I93" s="121">
        <f>ROUND(I91*224/1000,0)</f>
        <v>25</v>
      </c>
      <c r="J93" s="216"/>
      <c r="L93" s="106"/>
    </row>
    <row r="94" spans="1:12" ht="25.5" customHeight="1" x14ac:dyDescent="0.15">
      <c r="A94" s="179" t="s">
        <v>509</v>
      </c>
      <c r="B94" s="179">
        <v>2254</v>
      </c>
      <c r="C94" s="102" t="s">
        <v>660</v>
      </c>
      <c r="D94" s="217"/>
      <c r="E94" s="290"/>
      <c r="F94" s="105" t="s">
        <v>600</v>
      </c>
      <c r="G94" s="144"/>
      <c r="H94" s="103" t="s">
        <v>610</v>
      </c>
      <c r="I94" s="121">
        <f>ROUND(I91*182/1000,0)</f>
        <v>20</v>
      </c>
      <c r="J94" s="216"/>
      <c r="L94" s="106"/>
    </row>
    <row r="95" spans="1:12" ht="25.5" customHeight="1" x14ac:dyDescent="0.15">
      <c r="A95" s="179" t="s">
        <v>509</v>
      </c>
      <c r="B95" s="179">
        <v>7340</v>
      </c>
      <c r="C95" s="102" t="s">
        <v>543</v>
      </c>
      <c r="D95" s="217"/>
      <c r="E95" s="290"/>
      <c r="F95" s="105" t="s">
        <v>602</v>
      </c>
      <c r="G95" s="144"/>
      <c r="H95" s="103" t="s">
        <v>508</v>
      </c>
      <c r="I95" s="121">
        <f>ROUND($I91*145/1000,0)</f>
        <v>16</v>
      </c>
      <c r="J95" s="216"/>
      <c r="L95" s="106"/>
    </row>
    <row r="96" spans="1:12" ht="25.5" customHeight="1" x14ac:dyDescent="0.15">
      <c r="A96" s="179" t="s">
        <v>509</v>
      </c>
      <c r="B96" s="179">
        <v>8306</v>
      </c>
      <c r="C96" s="102" t="s">
        <v>661</v>
      </c>
      <c r="D96" s="217"/>
      <c r="E96" s="290"/>
      <c r="F96" s="105" t="s">
        <v>320</v>
      </c>
      <c r="G96" s="144"/>
      <c r="H96" s="103" t="s">
        <v>331</v>
      </c>
      <c r="I96" s="121">
        <v>-1</v>
      </c>
      <c r="J96" s="216"/>
      <c r="L96" s="106"/>
    </row>
    <row r="97" spans="1:12" ht="25.5" customHeight="1" x14ac:dyDescent="0.15">
      <c r="A97" s="179" t="s">
        <v>961</v>
      </c>
      <c r="B97" s="179">
        <v>9306</v>
      </c>
      <c r="C97" s="102" t="s">
        <v>934</v>
      </c>
      <c r="D97" s="217"/>
      <c r="E97" s="290"/>
      <c r="F97" s="105" t="s">
        <v>915</v>
      </c>
      <c r="G97" s="144"/>
      <c r="H97" s="103" t="s">
        <v>925</v>
      </c>
      <c r="I97" s="121">
        <v>-1</v>
      </c>
      <c r="J97" s="216"/>
      <c r="L97" s="106"/>
    </row>
    <row r="98" spans="1:12" ht="25.5" customHeight="1" x14ac:dyDescent="0.15">
      <c r="A98" s="67"/>
      <c r="B98" s="67"/>
      <c r="C98" s="75"/>
      <c r="D98" s="194"/>
      <c r="E98" s="114"/>
      <c r="F98" s="75"/>
      <c r="G98" s="75"/>
      <c r="H98" s="112"/>
      <c r="I98" s="115"/>
      <c r="J98" s="67"/>
      <c r="L98" s="106"/>
    </row>
    <row r="99" spans="1:12" ht="25.5" customHeight="1" x14ac:dyDescent="0.15">
      <c r="A99" s="193" t="s">
        <v>348</v>
      </c>
      <c r="B99" s="67"/>
      <c r="C99" s="75"/>
      <c r="D99" s="194"/>
      <c r="E99" s="114"/>
      <c r="F99" s="75"/>
      <c r="G99" s="75"/>
      <c r="H99" s="112"/>
      <c r="I99" s="115"/>
      <c r="J99" s="67"/>
      <c r="L99" s="106"/>
    </row>
    <row r="100" spans="1:12" ht="25.5" customHeight="1" x14ac:dyDescent="0.15">
      <c r="A100" s="198" t="s">
        <v>2</v>
      </c>
      <c r="B100" s="198"/>
      <c r="C100" s="303" t="s">
        <v>3</v>
      </c>
      <c r="D100" s="303" t="s">
        <v>4</v>
      </c>
      <c r="E100" s="303"/>
      <c r="F100" s="303"/>
      <c r="G100" s="303"/>
      <c r="H100" s="303"/>
      <c r="I100" s="307" t="s">
        <v>485</v>
      </c>
      <c r="J100" s="303" t="s">
        <v>8</v>
      </c>
      <c r="L100" s="106"/>
    </row>
    <row r="101" spans="1:12" ht="25.5" customHeight="1" x14ac:dyDescent="0.15">
      <c r="A101" s="187" t="s">
        <v>0</v>
      </c>
      <c r="B101" s="187" t="s">
        <v>1</v>
      </c>
      <c r="C101" s="303"/>
      <c r="D101" s="303"/>
      <c r="E101" s="303"/>
      <c r="F101" s="303"/>
      <c r="G101" s="303"/>
      <c r="H101" s="303"/>
      <c r="I101" s="308"/>
      <c r="J101" s="303"/>
      <c r="L101" s="106"/>
    </row>
    <row r="102" spans="1:12" ht="25.5" customHeight="1" x14ac:dyDescent="0.15">
      <c r="A102" s="304" t="s">
        <v>224</v>
      </c>
      <c r="B102" s="305"/>
      <c r="C102" s="305"/>
      <c r="D102" s="305"/>
      <c r="E102" s="305"/>
      <c r="F102" s="305"/>
      <c r="G102" s="305"/>
      <c r="H102" s="305"/>
      <c r="I102" s="305"/>
      <c r="J102" s="306"/>
      <c r="L102" s="106"/>
    </row>
    <row r="103" spans="1:12" ht="25.5" customHeight="1" x14ac:dyDescent="0.15">
      <c r="A103" s="179" t="s">
        <v>509</v>
      </c>
      <c r="B103" s="179">
        <v>2111</v>
      </c>
      <c r="C103" s="105" t="s">
        <v>662</v>
      </c>
      <c r="D103" s="217" t="s">
        <v>322</v>
      </c>
      <c r="E103" s="227" t="s">
        <v>323</v>
      </c>
      <c r="F103" s="314"/>
      <c r="G103" s="314"/>
      <c r="H103" s="314"/>
      <c r="I103" s="104">
        <v>1000</v>
      </c>
      <c r="J103" s="220" t="s">
        <v>321</v>
      </c>
      <c r="L103" s="106"/>
    </row>
    <row r="104" spans="1:12" ht="25.5" customHeight="1" x14ac:dyDescent="0.15">
      <c r="A104" s="179" t="s">
        <v>509</v>
      </c>
      <c r="B104" s="179">
        <v>2112</v>
      </c>
      <c r="C104" s="105" t="s">
        <v>663</v>
      </c>
      <c r="D104" s="217"/>
      <c r="E104" s="229"/>
      <c r="F104" s="105" t="s">
        <v>596</v>
      </c>
      <c r="G104" s="144"/>
      <c r="H104" s="103" t="s">
        <v>606</v>
      </c>
      <c r="I104" s="186">
        <f>ROUND(I103*245/1000,0)</f>
        <v>245</v>
      </c>
      <c r="J104" s="221"/>
      <c r="L104" s="106"/>
    </row>
    <row r="105" spans="1:12" ht="25.5" customHeight="1" x14ac:dyDescent="0.15">
      <c r="A105" s="179" t="s">
        <v>509</v>
      </c>
      <c r="B105" s="179">
        <v>2113</v>
      </c>
      <c r="C105" s="105" t="s">
        <v>664</v>
      </c>
      <c r="D105" s="217"/>
      <c r="E105" s="229"/>
      <c r="F105" s="105" t="s">
        <v>598</v>
      </c>
      <c r="G105" s="144"/>
      <c r="H105" s="103" t="s">
        <v>608</v>
      </c>
      <c r="I105" s="186">
        <f>ROUND(I103*224/1000,0)</f>
        <v>224</v>
      </c>
      <c r="J105" s="221"/>
      <c r="L105" s="106"/>
    </row>
    <row r="106" spans="1:12" ht="25.5" customHeight="1" x14ac:dyDescent="0.15">
      <c r="A106" s="179" t="s">
        <v>509</v>
      </c>
      <c r="B106" s="179">
        <v>2114</v>
      </c>
      <c r="C106" s="105" t="s">
        <v>665</v>
      </c>
      <c r="D106" s="217"/>
      <c r="E106" s="229"/>
      <c r="F106" s="105" t="s">
        <v>600</v>
      </c>
      <c r="G106" s="144"/>
      <c r="H106" s="103" t="s">
        <v>610</v>
      </c>
      <c r="I106" s="186">
        <f>ROUND(I103*182/1000,0)</f>
        <v>182</v>
      </c>
      <c r="J106" s="221"/>
      <c r="L106" s="106"/>
    </row>
    <row r="107" spans="1:12" ht="25.5" customHeight="1" x14ac:dyDescent="0.15">
      <c r="A107" s="179" t="s">
        <v>509</v>
      </c>
      <c r="B107" s="179">
        <v>7400</v>
      </c>
      <c r="C107" s="105" t="s">
        <v>544</v>
      </c>
      <c r="D107" s="217"/>
      <c r="E107" s="229"/>
      <c r="F107" s="105" t="s">
        <v>602</v>
      </c>
      <c r="G107" s="144"/>
      <c r="H107" s="103" t="s">
        <v>508</v>
      </c>
      <c r="I107" s="186">
        <f>ROUND($I103*145/1000,0)</f>
        <v>145</v>
      </c>
      <c r="J107" s="221"/>
      <c r="L107" s="106"/>
    </row>
    <row r="108" spans="1:12" ht="25.5" customHeight="1" x14ac:dyDescent="0.15">
      <c r="A108" s="179" t="s">
        <v>509</v>
      </c>
      <c r="B108" s="179">
        <v>8401</v>
      </c>
      <c r="C108" s="184" t="s">
        <v>666</v>
      </c>
      <c r="D108" s="217"/>
      <c r="E108" s="229"/>
      <c r="F108" s="105" t="s">
        <v>320</v>
      </c>
      <c r="G108" s="144"/>
      <c r="H108" s="103" t="s">
        <v>352</v>
      </c>
      <c r="I108" s="121">
        <v>-10</v>
      </c>
      <c r="J108" s="221"/>
      <c r="L108" s="106"/>
    </row>
    <row r="109" spans="1:12" ht="25.5" customHeight="1" x14ac:dyDescent="0.15">
      <c r="A109" s="179" t="s">
        <v>961</v>
      </c>
      <c r="B109" s="179">
        <v>9401</v>
      </c>
      <c r="C109" s="184" t="s">
        <v>935</v>
      </c>
      <c r="D109" s="217"/>
      <c r="E109" s="319"/>
      <c r="F109" s="105" t="s">
        <v>915</v>
      </c>
      <c r="G109" s="144"/>
      <c r="H109" s="103" t="s">
        <v>936</v>
      </c>
      <c r="I109" s="121">
        <v>-10</v>
      </c>
      <c r="J109" s="222"/>
      <c r="L109" s="106"/>
    </row>
    <row r="110" spans="1:12" ht="25.5" customHeight="1" x14ac:dyDescent="0.15">
      <c r="A110" s="179" t="s">
        <v>509</v>
      </c>
      <c r="B110" s="179">
        <v>2120</v>
      </c>
      <c r="C110" s="105" t="s">
        <v>667</v>
      </c>
      <c r="D110" s="217"/>
      <c r="E110" s="320" t="s">
        <v>326</v>
      </c>
      <c r="F110" s="315"/>
      <c r="G110" s="316"/>
      <c r="H110" s="317"/>
      <c r="I110" s="104">
        <v>33</v>
      </c>
      <c r="J110" s="220" t="s">
        <v>226</v>
      </c>
      <c r="L110" s="106"/>
    </row>
    <row r="111" spans="1:12" ht="25.5" customHeight="1" x14ac:dyDescent="0.15">
      <c r="A111" s="179" t="s">
        <v>509</v>
      </c>
      <c r="B111" s="179">
        <v>2122</v>
      </c>
      <c r="C111" s="105" t="s">
        <v>668</v>
      </c>
      <c r="D111" s="217"/>
      <c r="E111" s="321"/>
      <c r="F111" s="105" t="s">
        <v>596</v>
      </c>
      <c r="G111" s="144"/>
      <c r="H111" s="103" t="s">
        <v>606</v>
      </c>
      <c r="I111" s="186">
        <f>ROUND(I110*245/1000,0)</f>
        <v>8</v>
      </c>
      <c r="J111" s="221"/>
      <c r="L111" s="106"/>
    </row>
    <row r="112" spans="1:12" ht="25.5" customHeight="1" x14ac:dyDescent="0.15">
      <c r="A112" s="179" t="s">
        <v>509</v>
      </c>
      <c r="B112" s="179">
        <v>2123</v>
      </c>
      <c r="C112" s="105" t="s">
        <v>669</v>
      </c>
      <c r="D112" s="217"/>
      <c r="E112" s="321"/>
      <c r="F112" s="105" t="s">
        <v>598</v>
      </c>
      <c r="G112" s="144"/>
      <c r="H112" s="103" t="s">
        <v>608</v>
      </c>
      <c r="I112" s="186">
        <f>ROUND(I110*224/1000,0)</f>
        <v>7</v>
      </c>
      <c r="J112" s="221"/>
      <c r="L112" s="106"/>
    </row>
    <row r="113" spans="1:12" ht="25.5" customHeight="1" x14ac:dyDescent="0.15">
      <c r="A113" s="179" t="s">
        <v>509</v>
      </c>
      <c r="B113" s="179">
        <v>2124</v>
      </c>
      <c r="C113" s="105" t="s">
        <v>670</v>
      </c>
      <c r="D113" s="217"/>
      <c r="E113" s="321"/>
      <c r="F113" s="105" t="s">
        <v>600</v>
      </c>
      <c r="G113" s="144"/>
      <c r="H113" s="103" t="s">
        <v>610</v>
      </c>
      <c r="I113" s="186">
        <f>ROUND(I110*182/1000,0)</f>
        <v>6</v>
      </c>
      <c r="J113" s="221"/>
      <c r="L113" s="106"/>
    </row>
    <row r="114" spans="1:12" ht="25.5" customHeight="1" x14ac:dyDescent="0.15">
      <c r="A114" s="179" t="s">
        <v>509</v>
      </c>
      <c r="B114" s="179">
        <v>7500</v>
      </c>
      <c r="C114" s="105" t="s">
        <v>545</v>
      </c>
      <c r="D114" s="217"/>
      <c r="E114" s="321"/>
      <c r="F114" s="105" t="s">
        <v>602</v>
      </c>
      <c r="G114" s="144"/>
      <c r="H114" s="103" t="s">
        <v>508</v>
      </c>
      <c r="I114" s="186">
        <f>ROUND($I110*145/1000,0)</f>
        <v>5</v>
      </c>
      <c r="J114" s="221"/>
      <c r="L114" s="106"/>
    </row>
    <row r="115" spans="1:12" ht="25.5" customHeight="1" x14ac:dyDescent="0.15">
      <c r="A115" s="179" t="s">
        <v>509</v>
      </c>
      <c r="B115" s="179">
        <v>8402</v>
      </c>
      <c r="C115" s="105" t="s">
        <v>671</v>
      </c>
      <c r="D115" s="217"/>
      <c r="E115" s="321"/>
      <c r="F115" s="105" t="s">
        <v>320</v>
      </c>
      <c r="G115" s="144"/>
      <c r="H115" s="103" t="s">
        <v>327</v>
      </c>
      <c r="I115" s="121">
        <v>-1</v>
      </c>
      <c r="J115" s="221"/>
      <c r="L115" s="106"/>
    </row>
    <row r="116" spans="1:12" ht="25.5" customHeight="1" x14ac:dyDescent="0.15">
      <c r="A116" s="179" t="s">
        <v>961</v>
      </c>
      <c r="B116" s="179">
        <v>9402</v>
      </c>
      <c r="C116" s="105" t="s">
        <v>937</v>
      </c>
      <c r="D116" s="217"/>
      <c r="E116" s="322"/>
      <c r="F116" s="105" t="s">
        <v>915</v>
      </c>
      <c r="G116" s="144"/>
      <c r="H116" s="103" t="s">
        <v>925</v>
      </c>
      <c r="I116" s="121">
        <v>-1</v>
      </c>
      <c r="J116" s="222"/>
      <c r="L116" s="106"/>
    </row>
    <row r="117" spans="1:12" ht="25.5" customHeight="1" x14ac:dyDescent="0.15">
      <c r="A117" s="179" t="s">
        <v>509</v>
      </c>
      <c r="B117" s="179">
        <v>2131</v>
      </c>
      <c r="C117" s="105" t="s">
        <v>672</v>
      </c>
      <c r="D117" s="217"/>
      <c r="E117" s="227" t="s">
        <v>328</v>
      </c>
      <c r="F117" s="314"/>
      <c r="G117" s="314"/>
      <c r="H117" s="314"/>
      <c r="I117" s="104">
        <v>1997</v>
      </c>
      <c r="J117" s="220" t="s">
        <v>321</v>
      </c>
      <c r="L117" s="106"/>
    </row>
    <row r="118" spans="1:12" ht="25.5" customHeight="1" x14ac:dyDescent="0.15">
      <c r="A118" s="179" t="s">
        <v>509</v>
      </c>
      <c r="B118" s="179">
        <v>2132</v>
      </c>
      <c r="C118" s="105" t="s">
        <v>673</v>
      </c>
      <c r="D118" s="217"/>
      <c r="E118" s="229"/>
      <c r="F118" s="105" t="s">
        <v>596</v>
      </c>
      <c r="G118" s="144"/>
      <c r="H118" s="103" t="s">
        <v>606</v>
      </c>
      <c r="I118" s="186">
        <f>ROUND(I117*245/1000,0)</f>
        <v>489</v>
      </c>
      <c r="J118" s="221"/>
      <c r="L118" s="106"/>
    </row>
    <row r="119" spans="1:12" ht="25.5" customHeight="1" x14ac:dyDescent="0.15">
      <c r="A119" s="179" t="s">
        <v>509</v>
      </c>
      <c r="B119" s="179">
        <v>2133</v>
      </c>
      <c r="C119" s="105" t="s">
        <v>674</v>
      </c>
      <c r="D119" s="217"/>
      <c r="E119" s="229"/>
      <c r="F119" s="105" t="s">
        <v>598</v>
      </c>
      <c r="G119" s="144"/>
      <c r="H119" s="103" t="s">
        <v>608</v>
      </c>
      <c r="I119" s="186">
        <f>ROUND(I117*224/1000,0)</f>
        <v>447</v>
      </c>
      <c r="J119" s="221"/>
      <c r="L119" s="106"/>
    </row>
    <row r="120" spans="1:12" ht="25.5" customHeight="1" x14ac:dyDescent="0.15">
      <c r="A120" s="179" t="s">
        <v>509</v>
      </c>
      <c r="B120" s="179">
        <v>2134</v>
      </c>
      <c r="C120" s="105" t="s">
        <v>675</v>
      </c>
      <c r="D120" s="217"/>
      <c r="E120" s="229"/>
      <c r="F120" s="105" t="s">
        <v>600</v>
      </c>
      <c r="G120" s="144"/>
      <c r="H120" s="103" t="s">
        <v>610</v>
      </c>
      <c r="I120" s="186">
        <f>ROUND(I117*182/1000,0)</f>
        <v>363</v>
      </c>
      <c r="J120" s="221"/>
      <c r="L120" s="106"/>
    </row>
    <row r="121" spans="1:12" ht="25.5" customHeight="1" x14ac:dyDescent="0.15">
      <c r="A121" s="179" t="s">
        <v>509</v>
      </c>
      <c r="B121" s="179">
        <v>7420</v>
      </c>
      <c r="C121" s="105" t="s">
        <v>546</v>
      </c>
      <c r="D121" s="217"/>
      <c r="E121" s="229"/>
      <c r="F121" s="105" t="s">
        <v>602</v>
      </c>
      <c r="G121" s="144"/>
      <c r="H121" s="103" t="s">
        <v>508</v>
      </c>
      <c r="I121" s="186">
        <f>ROUND($I117*145/1000,0)</f>
        <v>290</v>
      </c>
      <c r="J121" s="221"/>
      <c r="L121" s="106"/>
    </row>
    <row r="122" spans="1:12" ht="25.5" customHeight="1" x14ac:dyDescent="0.15">
      <c r="A122" s="179" t="s">
        <v>509</v>
      </c>
      <c r="B122" s="179">
        <v>8403</v>
      </c>
      <c r="C122" s="105" t="s">
        <v>676</v>
      </c>
      <c r="D122" s="217"/>
      <c r="E122" s="229"/>
      <c r="F122" s="105" t="s">
        <v>320</v>
      </c>
      <c r="G122" s="144"/>
      <c r="H122" s="103" t="s">
        <v>353</v>
      </c>
      <c r="I122" s="121">
        <v>-20</v>
      </c>
      <c r="J122" s="221"/>
      <c r="L122" s="106"/>
    </row>
    <row r="123" spans="1:12" ht="25.5" customHeight="1" x14ac:dyDescent="0.15">
      <c r="A123" s="179" t="s">
        <v>961</v>
      </c>
      <c r="B123" s="179">
        <v>9403</v>
      </c>
      <c r="C123" s="105" t="s">
        <v>938</v>
      </c>
      <c r="D123" s="217"/>
      <c r="E123" s="319"/>
      <c r="F123" s="105" t="s">
        <v>915</v>
      </c>
      <c r="G123" s="144"/>
      <c r="H123" s="103" t="s">
        <v>939</v>
      </c>
      <c r="I123" s="121">
        <v>-20</v>
      </c>
      <c r="J123" s="222"/>
      <c r="L123" s="106"/>
    </row>
    <row r="124" spans="1:12" ht="25.5" customHeight="1" x14ac:dyDescent="0.15">
      <c r="A124" s="179" t="s">
        <v>509</v>
      </c>
      <c r="B124" s="179">
        <v>2141</v>
      </c>
      <c r="C124" s="105" t="s">
        <v>677</v>
      </c>
      <c r="D124" s="217"/>
      <c r="E124" s="320" t="s">
        <v>330</v>
      </c>
      <c r="F124" s="314"/>
      <c r="G124" s="314"/>
      <c r="H124" s="314"/>
      <c r="I124" s="104">
        <v>65</v>
      </c>
      <c r="J124" s="220" t="s">
        <v>226</v>
      </c>
      <c r="L124" s="106"/>
    </row>
    <row r="125" spans="1:12" ht="25.5" customHeight="1" x14ac:dyDescent="0.15">
      <c r="A125" s="179" t="s">
        <v>509</v>
      </c>
      <c r="B125" s="179">
        <v>2142</v>
      </c>
      <c r="C125" s="105" t="s">
        <v>678</v>
      </c>
      <c r="D125" s="217"/>
      <c r="E125" s="321"/>
      <c r="F125" s="105" t="s">
        <v>596</v>
      </c>
      <c r="G125" s="144"/>
      <c r="H125" s="103" t="s">
        <v>606</v>
      </c>
      <c r="I125" s="186">
        <f>ROUND(I124*245/1000,0)</f>
        <v>16</v>
      </c>
      <c r="J125" s="221"/>
      <c r="L125" s="106"/>
    </row>
    <row r="126" spans="1:12" ht="25.5" customHeight="1" x14ac:dyDescent="0.15">
      <c r="A126" s="179" t="s">
        <v>509</v>
      </c>
      <c r="B126" s="179">
        <v>2143</v>
      </c>
      <c r="C126" s="105" t="s">
        <v>679</v>
      </c>
      <c r="D126" s="217"/>
      <c r="E126" s="321"/>
      <c r="F126" s="105" t="s">
        <v>598</v>
      </c>
      <c r="G126" s="144"/>
      <c r="H126" s="103" t="s">
        <v>608</v>
      </c>
      <c r="I126" s="186">
        <f>ROUND(I124*224/1000,0)</f>
        <v>15</v>
      </c>
      <c r="J126" s="221"/>
      <c r="L126" s="106"/>
    </row>
    <row r="127" spans="1:12" ht="25.5" customHeight="1" x14ac:dyDescent="0.15">
      <c r="A127" s="179" t="s">
        <v>509</v>
      </c>
      <c r="B127" s="179">
        <v>2144</v>
      </c>
      <c r="C127" s="105" t="s">
        <v>680</v>
      </c>
      <c r="D127" s="217"/>
      <c r="E127" s="321"/>
      <c r="F127" s="105" t="s">
        <v>600</v>
      </c>
      <c r="G127" s="144"/>
      <c r="H127" s="103" t="s">
        <v>610</v>
      </c>
      <c r="I127" s="186">
        <f>ROUND(I124*182/1000,0)</f>
        <v>12</v>
      </c>
      <c r="J127" s="221"/>
      <c r="L127" s="106"/>
    </row>
    <row r="128" spans="1:12" ht="25.5" customHeight="1" x14ac:dyDescent="0.15">
      <c r="A128" s="179" t="s">
        <v>509</v>
      </c>
      <c r="B128" s="179">
        <v>7520</v>
      </c>
      <c r="C128" s="105" t="s">
        <v>547</v>
      </c>
      <c r="D128" s="217"/>
      <c r="E128" s="321"/>
      <c r="F128" s="105" t="s">
        <v>602</v>
      </c>
      <c r="G128" s="144"/>
      <c r="H128" s="103" t="s">
        <v>508</v>
      </c>
      <c r="I128" s="186">
        <f>ROUND($I124*145/1000,0)</f>
        <v>9</v>
      </c>
      <c r="J128" s="221"/>
      <c r="L128" s="106"/>
    </row>
    <row r="129" spans="1:12" ht="25.5" customHeight="1" x14ac:dyDescent="0.15">
      <c r="A129" s="179" t="s">
        <v>509</v>
      </c>
      <c r="B129" s="179">
        <v>8404</v>
      </c>
      <c r="C129" s="105" t="s">
        <v>681</v>
      </c>
      <c r="D129" s="217"/>
      <c r="E129" s="321"/>
      <c r="F129" s="105" t="s">
        <v>320</v>
      </c>
      <c r="G129" s="144"/>
      <c r="H129" s="103" t="s">
        <v>331</v>
      </c>
      <c r="I129" s="121">
        <v>-1</v>
      </c>
      <c r="J129" s="221"/>
      <c r="L129" s="106"/>
    </row>
    <row r="130" spans="1:12" ht="25.5" customHeight="1" x14ac:dyDescent="0.15">
      <c r="A130" s="179" t="s">
        <v>961</v>
      </c>
      <c r="B130" s="179">
        <v>9404</v>
      </c>
      <c r="C130" s="105" t="s">
        <v>940</v>
      </c>
      <c r="D130" s="217"/>
      <c r="E130" s="322"/>
      <c r="F130" s="105" t="s">
        <v>915</v>
      </c>
      <c r="G130" s="144"/>
      <c r="H130" s="103" t="s">
        <v>925</v>
      </c>
      <c r="I130" s="121">
        <v>-1</v>
      </c>
      <c r="J130" s="222"/>
      <c r="L130" s="106"/>
    </row>
    <row r="131" spans="1:12" ht="25.5" customHeight="1" x14ac:dyDescent="0.15">
      <c r="A131" s="179" t="s">
        <v>509</v>
      </c>
      <c r="B131" s="179">
        <v>2151</v>
      </c>
      <c r="C131" s="105" t="s">
        <v>682</v>
      </c>
      <c r="D131" s="217"/>
      <c r="E131" s="320" t="s">
        <v>332</v>
      </c>
      <c r="F131" s="314"/>
      <c r="G131" s="314"/>
      <c r="H131" s="314"/>
      <c r="I131" s="104">
        <v>3168</v>
      </c>
      <c r="J131" s="220" t="s">
        <v>321</v>
      </c>
      <c r="L131" s="106"/>
    </row>
    <row r="132" spans="1:12" ht="25.5" customHeight="1" x14ac:dyDescent="0.15">
      <c r="A132" s="179" t="s">
        <v>509</v>
      </c>
      <c r="B132" s="179">
        <v>2152</v>
      </c>
      <c r="C132" s="105" t="s">
        <v>683</v>
      </c>
      <c r="D132" s="217"/>
      <c r="E132" s="321"/>
      <c r="F132" s="105" t="s">
        <v>596</v>
      </c>
      <c r="G132" s="144"/>
      <c r="H132" s="103" t="s">
        <v>606</v>
      </c>
      <c r="I132" s="186">
        <f>ROUND(I131*245/1000,0)</f>
        <v>776</v>
      </c>
      <c r="J132" s="221"/>
      <c r="L132" s="106"/>
    </row>
    <row r="133" spans="1:12" ht="25.5" customHeight="1" x14ac:dyDescent="0.15">
      <c r="A133" s="179" t="s">
        <v>509</v>
      </c>
      <c r="B133" s="179">
        <v>2153</v>
      </c>
      <c r="C133" s="105" t="s">
        <v>684</v>
      </c>
      <c r="D133" s="217"/>
      <c r="E133" s="321"/>
      <c r="F133" s="105" t="s">
        <v>598</v>
      </c>
      <c r="G133" s="144"/>
      <c r="H133" s="103" t="s">
        <v>608</v>
      </c>
      <c r="I133" s="186">
        <f>ROUND(I131*224/1000,0)</f>
        <v>710</v>
      </c>
      <c r="J133" s="221"/>
      <c r="L133" s="106"/>
    </row>
    <row r="134" spans="1:12" ht="25.5" customHeight="1" x14ac:dyDescent="0.15">
      <c r="A134" s="179" t="s">
        <v>509</v>
      </c>
      <c r="B134" s="179">
        <v>2154</v>
      </c>
      <c r="C134" s="105" t="s">
        <v>685</v>
      </c>
      <c r="D134" s="217"/>
      <c r="E134" s="321"/>
      <c r="F134" s="105" t="s">
        <v>600</v>
      </c>
      <c r="G134" s="144"/>
      <c r="H134" s="103" t="s">
        <v>610</v>
      </c>
      <c r="I134" s="186">
        <f>ROUND(I131*182/1000,0)</f>
        <v>577</v>
      </c>
      <c r="J134" s="221"/>
      <c r="L134" s="106"/>
    </row>
    <row r="135" spans="1:12" ht="25.5" customHeight="1" x14ac:dyDescent="0.15">
      <c r="A135" s="179" t="s">
        <v>509</v>
      </c>
      <c r="B135" s="179">
        <v>7440</v>
      </c>
      <c r="C135" s="105" t="s">
        <v>548</v>
      </c>
      <c r="D135" s="217"/>
      <c r="E135" s="321"/>
      <c r="F135" s="105" t="s">
        <v>602</v>
      </c>
      <c r="G135" s="144"/>
      <c r="H135" s="103" t="s">
        <v>508</v>
      </c>
      <c r="I135" s="186">
        <f>ROUND($I131*145/1000,0)</f>
        <v>459</v>
      </c>
      <c r="J135" s="221"/>
      <c r="L135" s="106"/>
    </row>
    <row r="136" spans="1:12" ht="25.5" customHeight="1" x14ac:dyDescent="0.15">
      <c r="A136" s="179" t="s">
        <v>509</v>
      </c>
      <c r="B136" s="179">
        <v>8405</v>
      </c>
      <c r="C136" s="105" t="s">
        <v>686</v>
      </c>
      <c r="D136" s="217"/>
      <c r="E136" s="321"/>
      <c r="F136" s="105" t="s">
        <v>320</v>
      </c>
      <c r="G136" s="144"/>
      <c r="H136" s="103" t="s">
        <v>354</v>
      </c>
      <c r="I136" s="121">
        <v>-32</v>
      </c>
      <c r="J136" s="221"/>
      <c r="L136" s="106"/>
    </row>
    <row r="137" spans="1:12" ht="25.5" customHeight="1" x14ac:dyDescent="0.15">
      <c r="A137" s="179" t="s">
        <v>961</v>
      </c>
      <c r="B137" s="179">
        <v>9405</v>
      </c>
      <c r="C137" s="105" t="s">
        <v>941</v>
      </c>
      <c r="D137" s="217"/>
      <c r="E137" s="322"/>
      <c r="F137" s="105" t="s">
        <v>915</v>
      </c>
      <c r="G137" s="144"/>
      <c r="H137" s="103" t="s">
        <v>942</v>
      </c>
      <c r="I137" s="121">
        <v>-32</v>
      </c>
      <c r="J137" s="222"/>
      <c r="L137" s="106"/>
    </row>
    <row r="138" spans="1:12" ht="25.5" customHeight="1" x14ac:dyDescent="0.15">
      <c r="A138" s="179" t="s">
        <v>509</v>
      </c>
      <c r="B138" s="179">
        <v>2161</v>
      </c>
      <c r="C138" s="105" t="s">
        <v>687</v>
      </c>
      <c r="D138" s="217"/>
      <c r="E138" s="290" t="s">
        <v>334</v>
      </c>
      <c r="F138" s="318"/>
      <c r="G138" s="314"/>
      <c r="H138" s="314"/>
      <c r="I138" s="104">
        <v>105</v>
      </c>
      <c r="J138" s="216" t="s">
        <v>226</v>
      </c>
      <c r="L138" s="106"/>
    </row>
    <row r="139" spans="1:12" ht="25.5" customHeight="1" x14ac:dyDescent="0.15">
      <c r="A139" s="179" t="s">
        <v>509</v>
      </c>
      <c r="B139" s="179">
        <v>2162</v>
      </c>
      <c r="C139" s="105" t="s">
        <v>688</v>
      </c>
      <c r="D139" s="217"/>
      <c r="E139" s="290"/>
      <c r="F139" s="144" t="s">
        <v>596</v>
      </c>
      <c r="G139" s="144"/>
      <c r="H139" s="103" t="s">
        <v>606</v>
      </c>
      <c r="I139" s="186">
        <f>ROUND(I138*245/1000,0)</f>
        <v>26</v>
      </c>
      <c r="J139" s="216"/>
      <c r="L139" s="106"/>
    </row>
    <row r="140" spans="1:12" ht="25.5" customHeight="1" x14ac:dyDescent="0.15">
      <c r="A140" s="179" t="s">
        <v>509</v>
      </c>
      <c r="B140" s="179">
        <v>2163</v>
      </c>
      <c r="C140" s="105" t="s">
        <v>689</v>
      </c>
      <c r="D140" s="217"/>
      <c r="E140" s="290"/>
      <c r="F140" s="144" t="s">
        <v>598</v>
      </c>
      <c r="G140" s="144"/>
      <c r="H140" s="103" t="s">
        <v>608</v>
      </c>
      <c r="I140" s="186">
        <f>ROUND(I138*224/1000,0)</f>
        <v>24</v>
      </c>
      <c r="J140" s="216"/>
      <c r="L140" s="106"/>
    </row>
    <row r="141" spans="1:12" ht="25.5" customHeight="1" x14ac:dyDescent="0.15">
      <c r="A141" s="179" t="s">
        <v>509</v>
      </c>
      <c r="B141" s="179">
        <v>2164</v>
      </c>
      <c r="C141" s="105" t="s">
        <v>690</v>
      </c>
      <c r="D141" s="217"/>
      <c r="E141" s="290"/>
      <c r="F141" s="144" t="s">
        <v>600</v>
      </c>
      <c r="G141" s="144"/>
      <c r="H141" s="103" t="s">
        <v>610</v>
      </c>
      <c r="I141" s="186">
        <f>ROUND(I138*182/1000,0)</f>
        <v>19</v>
      </c>
      <c r="J141" s="216"/>
      <c r="L141" s="106"/>
    </row>
    <row r="142" spans="1:12" ht="25.5" customHeight="1" x14ac:dyDescent="0.15">
      <c r="A142" s="179" t="s">
        <v>509</v>
      </c>
      <c r="B142" s="179">
        <v>7540</v>
      </c>
      <c r="C142" s="105" t="s">
        <v>549</v>
      </c>
      <c r="D142" s="217"/>
      <c r="E142" s="290"/>
      <c r="F142" s="144" t="s">
        <v>602</v>
      </c>
      <c r="G142" s="144"/>
      <c r="H142" s="103" t="s">
        <v>508</v>
      </c>
      <c r="I142" s="186">
        <f>ROUND($I138*145/1000,0)</f>
        <v>15</v>
      </c>
      <c r="J142" s="216"/>
      <c r="L142" s="106"/>
    </row>
    <row r="143" spans="1:12" ht="25.5" customHeight="1" x14ac:dyDescent="0.15">
      <c r="A143" s="179" t="s">
        <v>509</v>
      </c>
      <c r="B143" s="179">
        <v>8406</v>
      </c>
      <c r="C143" s="105" t="s">
        <v>691</v>
      </c>
      <c r="D143" s="217"/>
      <c r="E143" s="290"/>
      <c r="F143" s="144" t="s">
        <v>320</v>
      </c>
      <c r="G143" s="144"/>
      <c r="H143" s="103" t="s">
        <v>331</v>
      </c>
      <c r="I143" s="121">
        <v>-1</v>
      </c>
      <c r="J143" s="216"/>
    </row>
    <row r="144" spans="1:12" ht="25.5" customHeight="1" x14ac:dyDescent="0.15">
      <c r="A144" s="179" t="s">
        <v>961</v>
      </c>
      <c r="B144" s="179">
        <v>9406</v>
      </c>
      <c r="C144" s="102" t="s">
        <v>943</v>
      </c>
      <c r="D144" s="217"/>
      <c r="E144" s="290"/>
      <c r="F144" s="105" t="s">
        <v>915</v>
      </c>
      <c r="G144" s="144"/>
      <c r="H144" s="103" t="s">
        <v>925</v>
      </c>
      <c r="I144" s="121">
        <v>-1</v>
      </c>
      <c r="J144" s="216"/>
    </row>
    <row r="145" spans="1:12" ht="25.5" customHeight="1" x14ac:dyDescent="0.15">
      <c r="A145" s="67"/>
      <c r="B145" s="67"/>
      <c r="C145" s="75"/>
      <c r="D145" s="114"/>
      <c r="E145" s="114"/>
      <c r="F145" s="75"/>
      <c r="G145" s="75"/>
      <c r="H145" s="112"/>
      <c r="I145" s="115"/>
      <c r="J145" s="113"/>
    </row>
    <row r="146" spans="1:12" ht="25.5" customHeight="1" x14ac:dyDescent="0.15">
      <c r="A146" s="193" t="s">
        <v>355</v>
      </c>
      <c r="B146" s="67"/>
      <c r="C146" s="75"/>
      <c r="D146" s="194"/>
      <c r="E146" s="114"/>
      <c r="F146" s="75"/>
      <c r="G146" s="75"/>
      <c r="H146" s="112"/>
      <c r="I146" s="115"/>
      <c r="J146" s="67"/>
    </row>
    <row r="147" spans="1:12" s="101" customFormat="1" ht="25.5" customHeight="1" x14ac:dyDescent="0.15">
      <c r="A147" s="198" t="s">
        <v>2</v>
      </c>
      <c r="B147" s="198"/>
      <c r="C147" s="303" t="s">
        <v>3</v>
      </c>
      <c r="D147" s="303" t="s">
        <v>4</v>
      </c>
      <c r="E147" s="303"/>
      <c r="F147" s="303"/>
      <c r="G147" s="303"/>
      <c r="H147" s="303"/>
      <c r="I147" s="307" t="s">
        <v>485</v>
      </c>
      <c r="J147" s="303" t="s">
        <v>8</v>
      </c>
      <c r="L147" s="90"/>
    </row>
    <row r="148" spans="1:12" s="101" customFormat="1" ht="25.5" customHeight="1" x14ac:dyDescent="0.15">
      <c r="A148" s="187" t="s">
        <v>0</v>
      </c>
      <c r="B148" s="187" t="s">
        <v>1</v>
      </c>
      <c r="C148" s="303"/>
      <c r="D148" s="303"/>
      <c r="E148" s="303"/>
      <c r="F148" s="303"/>
      <c r="G148" s="303"/>
      <c r="H148" s="303"/>
      <c r="I148" s="308"/>
      <c r="J148" s="303"/>
      <c r="L148" s="90"/>
    </row>
    <row r="149" spans="1:12" s="101" customFormat="1" ht="25.5" customHeight="1" x14ac:dyDescent="0.15">
      <c r="A149" s="304" t="s">
        <v>224</v>
      </c>
      <c r="B149" s="305"/>
      <c r="C149" s="305"/>
      <c r="D149" s="305"/>
      <c r="E149" s="305"/>
      <c r="F149" s="305"/>
      <c r="G149" s="305"/>
      <c r="H149" s="305"/>
      <c r="I149" s="305"/>
      <c r="J149" s="306"/>
      <c r="L149" s="90"/>
    </row>
    <row r="150" spans="1:12" s="101" customFormat="1" ht="25.5" customHeight="1" x14ac:dyDescent="0.15">
      <c r="A150" s="179" t="s">
        <v>509</v>
      </c>
      <c r="B150" s="179">
        <v>2171</v>
      </c>
      <c r="C150" s="105" t="s">
        <v>692</v>
      </c>
      <c r="D150" s="217" t="s">
        <v>322</v>
      </c>
      <c r="E150" s="227" t="s">
        <v>323</v>
      </c>
      <c r="F150" s="314"/>
      <c r="G150" s="314"/>
      <c r="H150" s="314"/>
      <c r="I150" s="104">
        <v>1035</v>
      </c>
      <c r="J150" s="220" t="s">
        <v>321</v>
      </c>
      <c r="L150" s="90"/>
    </row>
    <row r="151" spans="1:12" s="101" customFormat="1" ht="25.5" customHeight="1" x14ac:dyDescent="0.15">
      <c r="A151" s="179" t="s">
        <v>509</v>
      </c>
      <c r="B151" s="179">
        <v>2172</v>
      </c>
      <c r="C151" s="105" t="s">
        <v>693</v>
      </c>
      <c r="D151" s="217"/>
      <c r="E151" s="229"/>
      <c r="F151" s="105" t="s">
        <v>596</v>
      </c>
      <c r="G151" s="144"/>
      <c r="H151" s="103" t="s">
        <v>606</v>
      </c>
      <c r="I151" s="186">
        <f>ROUND(I150*245/1000,0)</f>
        <v>254</v>
      </c>
      <c r="J151" s="221"/>
      <c r="L151" s="90"/>
    </row>
    <row r="152" spans="1:12" s="101" customFormat="1" ht="25.5" customHeight="1" x14ac:dyDescent="0.15">
      <c r="A152" s="179" t="s">
        <v>509</v>
      </c>
      <c r="B152" s="179">
        <v>2173</v>
      </c>
      <c r="C152" s="105" t="s">
        <v>694</v>
      </c>
      <c r="D152" s="217"/>
      <c r="E152" s="229"/>
      <c r="F152" s="105" t="s">
        <v>598</v>
      </c>
      <c r="G152" s="144"/>
      <c r="H152" s="103" t="s">
        <v>608</v>
      </c>
      <c r="I152" s="186">
        <f>ROUND(I150*224/1000,0)</f>
        <v>232</v>
      </c>
      <c r="J152" s="221"/>
      <c r="L152" s="90"/>
    </row>
    <row r="153" spans="1:12" s="101" customFormat="1" ht="25.5" customHeight="1" x14ac:dyDescent="0.15">
      <c r="A153" s="179" t="s">
        <v>509</v>
      </c>
      <c r="B153" s="179">
        <v>2174</v>
      </c>
      <c r="C153" s="105" t="s">
        <v>695</v>
      </c>
      <c r="D153" s="217"/>
      <c r="E153" s="229"/>
      <c r="F153" s="105" t="s">
        <v>600</v>
      </c>
      <c r="G153" s="144"/>
      <c r="H153" s="103" t="s">
        <v>610</v>
      </c>
      <c r="I153" s="186">
        <f>ROUND(I150*182/1000,0)</f>
        <v>188</v>
      </c>
      <c r="J153" s="221"/>
      <c r="L153" s="90"/>
    </row>
    <row r="154" spans="1:12" s="101" customFormat="1" ht="25.5" customHeight="1" x14ac:dyDescent="0.15">
      <c r="A154" s="179" t="s">
        <v>509</v>
      </c>
      <c r="B154" s="179">
        <v>7600</v>
      </c>
      <c r="C154" s="105" t="s">
        <v>550</v>
      </c>
      <c r="D154" s="217"/>
      <c r="E154" s="229"/>
      <c r="F154" s="105" t="s">
        <v>602</v>
      </c>
      <c r="G154" s="144"/>
      <c r="H154" s="103" t="s">
        <v>508</v>
      </c>
      <c r="I154" s="186">
        <f>ROUND($I150*145/1000,0)</f>
        <v>150</v>
      </c>
      <c r="J154" s="221"/>
      <c r="L154" s="90"/>
    </row>
    <row r="155" spans="1:12" s="101" customFormat="1" ht="25.5" customHeight="1" x14ac:dyDescent="0.15">
      <c r="A155" s="179" t="s">
        <v>509</v>
      </c>
      <c r="B155" s="179">
        <v>8501</v>
      </c>
      <c r="C155" s="184" t="s">
        <v>696</v>
      </c>
      <c r="D155" s="217"/>
      <c r="E155" s="229"/>
      <c r="F155" s="105" t="s">
        <v>320</v>
      </c>
      <c r="G155" s="144"/>
      <c r="H155" s="103" t="s">
        <v>352</v>
      </c>
      <c r="I155" s="121">
        <v>-10</v>
      </c>
      <c r="J155" s="221"/>
      <c r="L155" s="90"/>
    </row>
    <row r="156" spans="1:12" s="101" customFormat="1" ht="25.5" customHeight="1" x14ac:dyDescent="0.15">
      <c r="A156" s="179" t="s">
        <v>961</v>
      </c>
      <c r="B156" s="179">
        <v>9501</v>
      </c>
      <c r="C156" s="184" t="s">
        <v>945</v>
      </c>
      <c r="D156" s="217"/>
      <c r="E156" s="319"/>
      <c r="F156" s="105" t="s">
        <v>915</v>
      </c>
      <c r="G156" s="144"/>
      <c r="H156" s="103" t="s">
        <v>936</v>
      </c>
      <c r="I156" s="121">
        <v>-10</v>
      </c>
      <c r="J156" s="222"/>
      <c r="L156" s="90"/>
    </row>
    <row r="157" spans="1:12" s="101" customFormat="1" ht="25.5" customHeight="1" x14ac:dyDescent="0.15">
      <c r="A157" s="179" t="s">
        <v>509</v>
      </c>
      <c r="B157" s="179">
        <v>2181</v>
      </c>
      <c r="C157" s="105" t="s">
        <v>697</v>
      </c>
      <c r="D157" s="217"/>
      <c r="E157" s="320" t="s">
        <v>326</v>
      </c>
      <c r="F157" s="315"/>
      <c r="G157" s="316"/>
      <c r="H157" s="317"/>
      <c r="I157" s="104">
        <v>34</v>
      </c>
      <c r="J157" s="220" t="s">
        <v>226</v>
      </c>
      <c r="L157" s="90"/>
    </row>
    <row r="158" spans="1:12" s="101" customFormat="1" ht="25.5" customHeight="1" x14ac:dyDescent="0.15">
      <c r="A158" s="179" t="s">
        <v>509</v>
      </c>
      <c r="B158" s="179">
        <v>2182</v>
      </c>
      <c r="C158" s="105" t="s">
        <v>698</v>
      </c>
      <c r="D158" s="217"/>
      <c r="E158" s="321"/>
      <c r="F158" s="105" t="s">
        <v>596</v>
      </c>
      <c r="G158" s="144"/>
      <c r="H158" s="103" t="s">
        <v>606</v>
      </c>
      <c r="I158" s="186">
        <f>ROUND(I157*245/1000,0)</f>
        <v>8</v>
      </c>
      <c r="J158" s="221"/>
      <c r="L158" s="90"/>
    </row>
    <row r="159" spans="1:12" s="101" customFormat="1" ht="25.5" customHeight="1" x14ac:dyDescent="0.15">
      <c r="A159" s="179" t="s">
        <v>509</v>
      </c>
      <c r="B159" s="179">
        <v>2183</v>
      </c>
      <c r="C159" s="105" t="s">
        <v>699</v>
      </c>
      <c r="D159" s="217"/>
      <c r="E159" s="321"/>
      <c r="F159" s="105" t="s">
        <v>598</v>
      </c>
      <c r="G159" s="144"/>
      <c r="H159" s="103" t="s">
        <v>608</v>
      </c>
      <c r="I159" s="186">
        <f>ROUND(I157*224/1000,0)</f>
        <v>8</v>
      </c>
      <c r="J159" s="221"/>
      <c r="L159" s="90"/>
    </row>
    <row r="160" spans="1:12" s="101" customFormat="1" ht="25.5" customHeight="1" x14ac:dyDescent="0.15">
      <c r="A160" s="179" t="s">
        <v>509</v>
      </c>
      <c r="B160" s="179">
        <v>2184</v>
      </c>
      <c r="C160" s="105" t="s">
        <v>700</v>
      </c>
      <c r="D160" s="217"/>
      <c r="E160" s="321"/>
      <c r="F160" s="105" t="s">
        <v>600</v>
      </c>
      <c r="G160" s="144"/>
      <c r="H160" s="103" t="s">
        <v>610</v>
      </c>
      <c r="I160" s="186">
        <f>ROUND(I157*182/1000,0)</f>
        <v>6</v>
      </c>
      <c r="J160" s="221"/>
      <c r="L160" s="90"/>
    </row>
    <row r="161" spans="1:12" s="101" customFormat="1" ht="25.5" customHeight="1" x14ac:dyDescent="0.15">
      <c r="A161" s="179" t="s">
        <v>509</v>
      </c>
      <c r="B161" s="179">
        <v>7700</v>
      </c>
      <c r="C161" s="105" t="s">
        <v>551</v>
      </c>
      <c r="D161" s="217"/>
      <c r="E161" s="321"/>
      <c r="F161" s="105" t="s">
        <v>602</v>
      </c>
      <c r="G161" s="144"/>
      <c r="H161" s="103" t="s">
        <v>508</v>
      </c>
      <c r="I161" s="186">
        <f>ROUND($I157*145/1000,0)</f>
        <v>5</v>
      </c>
      <c r="J161" s="221"/>
      <c r="L161" s="90"/>
    </row>
    <row r="162" spans="1:12" s="101" customFormat="1" ht="25.5" customHeight="1" x14ac:dyDescent="0.15">
      <c r="A162" s="179" t="s">
        <v>509</v>
      </c>
      <c r="B162" s="179">
        <v>8502</v>
      </c>
      <c r="C162" s="105" t="s">
        <v>701</v>
      </c>
      <c r="D162" s="217"/>
      <c r="E162" s="321"/>
      <c r="F162" s="105" t="s">
        <v>320</v>
      </c>
      <c r="G162" s="144"/>
      <c r="H162" s="103" t="s">
        <v>327</v>
      </c>
      <c r="I162" s="121">
        <v>-1</v>
      </c>
      <c r="J162" s="221"/>
      <c r="L162" s="90"/>
    </row>
    <row r="163" spans="1:12" s="101" customFormat="1" ht="25.5" customHeight="1" x14ac:dyDescent="0.15">
      <c r="A163" s="179" t="s">
        <v>961</v>
      </c>
      <c r="B163" s="179">
        <v>9502</v>
      </c>
      <c r="C163" s="105" t="s">
        <v>946</v>
      </c>
      <c r="D163" s="217"/>
      <c r="E163" s="322"/>
      <c r="F163" s="105" t="s">
        <v>915</v>
      </c>
      <c r="G163" s="144"/>
      <c r="H163" s="103" t="s">
        <v>925</v>
      </c>
      <c r="I163" s="121">
        <v>-1</v>
      </c>
      <c r="J163" s="222"/>
      <c r="L163" s="90"/>
    </row>
    <row r="164" spans="1:12" s="101" customFormat="1" ht="25.5" customHeight="1" x14ac:dyDescent="0.15">
      <c r="A164" s="179" t="s">
        <v>509</v>
      </c>
      <c r="B164" s="179">
        <v>2191</v>
      </c>
      <c r="C164" s="105" t="s">
        <v>702</v>
      </c>
      <c r="D164" s="217"/>
      <c r="E164" s="227" t="s">
        <v>328</v>
      </c>
      <c r="F164" s="314"/>
      <c r="G164" s="314"/>
      <c r="H164" s="314"/>
      <c r="I164" s="104">
        <v>2067</v>
      </c>
      <c r="J164" s="220" t="s">
        <v>321</v>
      </c>
      <c r="L164" s="90"/>
    </row>
    <row r="165" spans="1:12" s="101" customFormat="1" ht="25.5" customHeight="1" x14ac:dyDescent="0.15">
      <c r="A165" s="179" t="s">
        <v>509</v>
      </c>
      <c r="B165" s="179">
        <v>2192</v>
      </c>
      <c r="C165" s="105" t="s">
        <v>703</v>
      </c>
      <c r="D165" s="217"/>
      <c r="E165" s="229"/>
      <c r="F165" s="105" t="s">
        <v>596</v>
      </c>
      <c r="G165" s="144"/>
      <c r="H165" s="103" t="s">
        <v>606</v>
      </c>
      <c r="I165" s="186">
        <f>ROUND(I164*245/1000,0)</f>
        <v>506</v>
      </c>
      <c r="J165" s="221"/>
      <c r="L165" s="90"/>
    </row>
    <row r="166" spans="1:12" s="101" customFormat="1" ht="25.5" customHeight="1" x14ac:dyDescent="0.15">
      <c r="A166" s="179" t="s">
        <v>509</v>
      </c>
      <c r="B166" s="179">
        <v>2193</v>
      </c>
      <c r="C166" s="105" t="s">
        <v>704</v>
      </c>
      <c r="D166" s="217"/>
      <c r="E166" s="229"/>
      <c r="F166" s="105" t="s">
        <v>598</v>
      </c>
      <c r="G166" s="144"/>
      <c r="H166" s="103" t="s">
        <v>608</v>
      </c>
      <c r="I166" s="186">
        <f>ROUND(I164*224/1000,0)</f>
        <v>463</v>
      </c>
      <c r="J166" s="221"/>
      <c r="L166" s="90"/>
    </row>
    <row r="167" spans="1:12" s="101" customFormat="1" ht="25.5" customHeight="1" x14ac:dyDescent="0.15">
      <c r="A167" s="179" t="s">
        <v>509</v>
      </c>
      <c r="B167" s="179">
        <v>2194</v>
      </c>
      <c r="C167" s="105" t="s">
        <v>705</v>
      </c>
      <c r="D167" s="217"/>
      <c r="E167" s="229"/>
      <c r="F167" s="105" t="s">
        <v>600</v>
      </c>
      <c r="G167" s="144"/>
      <c r="H167" s="103" t="s">
        <v>610</v>
      </c>
      <c r="I167" s="186">
        <f>ROUND(I164*182/1000,0)</f>
        <v>376</v>
      </c>
      <c r="J167" s="221"/>
      <c r="L167" s="90"/>
    </row>
    <row r="168" spans="1:12" s="101" customFormat="1" ht="25.5" customHeight="1" x14ac:dyDescent="0.15">
      <c r="A168" s="179" t="s">
        <v>509</v>
      </c>
      <c r="B168" s="179">
        <v>7620</v>
      </c>
      <c r="C168" s="105" t="s">
        <v>552</v>
      </c>
      <c r="D168" s="217"/>
      <c r="E168" s="229"/>
      <c r="F168" s="105" t="s">
        <v>602</v>
      </c>
      <c r="G168" s="144"/>
      <c r="H168" s="103" t="s">
        <v>508</v>
      </c>
      <c r="I168" s="186">
        <f>ROUND($I164*145/1000,0)</f>
        <v>300</v>
      </c>
      <c r="J168" s="221"/>
      <c r="L168" s="90"/>
    </row>
    <row r="169" spans="1:12" s="101" customFormat="1" ht="25.5" customHeight="1" x14ac:dyDescent="0.15">
      <c r="A169" s="179" t="s">
        <v>509</v>
      </c>
      <c r="B169" s="179">
        <v>8503</v>
      </c>
      <c r="C169" s="105" t="s">
        <v>706</v>
      </c>
      <c r="D169" s="217"/>
      <c r="E169" s="229"/>
      <c r="F169" s="105" t="s">
        <v>320</v>
      </c>
      <c r="G169" s="144"/>
      <c r="H169" s="103" t="s">
        <v>350</v>
      </c>
      <c r="I169" s="121">
        <v>-21</v>
      </c>
      <c r="J169" s="221"/>
      <c r="L169" s="90"/>
    </row>
    <row r="170" spans="1:12" s="101" customFormat="1" ht="25.5" customHeight="1" x14ac:dyDescent="0.15">
      <c r="A170" s="179" t="s">
        <v>961</v>
      </c>
      <c r="B170" s="179">
        <v>9503</v>
      </c>
      <c r="C170" s="105" t="s">
        <v>947</v>
      </c>
      <c r="D170" s="217"/>
      <c r="E170" s="319"/>
      <c r="F170" s="105" t="s">
        <v>915</v>
      </c>
      <c r="G170" s="144"/>
      <c r="H170" s="103" t="s">
        <v>930</v>
      </c>
      <c r="I170" s="121">
        <v>-21</v>
      </c>
      <c r="J170" s="222"/>
      <c r="L170" s="90"/>
    </row>
    <row r="171" spans="1:12" s="101" customFormat="1" ht="25.5" customHeight="1" x14ac:dyDescent="0.15">
      <c r="A171" s="179" t="s">
        <v>509</v>
      </c>
      <c r="B171" s="179">
        <v>2261</v>
      </c>
      <c r="C171" s="105" t="s">
        <v>707</v>
      </c>
      <c r="D171" s="217"/>
      <c r="E171" s="320" t="s">
        <v>330</v>
      </c>
      <c r="F171" s="314"/>
      <c r="G171" s="314"/>
      <c r="H171" s="314"/>
      <c r="I171" s="104">
        <v>68</v>
      </c>
      <c r="J171" s="220" t="s">
        <v>226</v>
      </c>
      <c r="L171" s="90"/>
    </row>
    <row r="172" spans="1:12" s="101" customFormat="1" ht="25.5" customHeight="1" x14ac:dyDescent="0.15">
      <c r="A172" s="179" t="s">
        <v>509</v>
      </c>
      <c r="B172" s="179">
        <v>2262</v>
      </c>
      <c r="C172" s="105" t="s">
        <v>708</v>
      </c>
      <c r="D172" s="217"/>
      <c r="E172" s="321"/>
      <c r="F172" s="105" t="s">
        <v>596</v>
      </c>
      <c r="G172" s="144"/>
      <c r="H172" s="103" t="s">
        <v>606</v>
      </c>
      <c r="I172" s="186">
        <f>ROUND(I171*245/1000,0)</f>
        <v>17</v>
      </c>
      <c r="J172" s="221"/>
      <c r="L172" s="90"/>
    </row>
    <row r="173" spans="1:12" s="101" customFormat="1" ht="25.5" customHeight="1" x14ac:dyDescent="0.15">
      <c r="A173" s="179" t="s">
        <v>509</v>
      </c>
      <c r="B173" s="179">
        <v>2263</v>
      </c>
      <c r="C173" s="105" t="s">
        <v>709</v>
      </c>
      <c r="D173" s="217"/>
      <c r="E173" s="321"/>
      <c r="F173" s="105" t="s">
        <v>598</v>
      </c>
      <c r="G173" s="144"/>
      <c r="H173" s="103" t="s">
        <v>608</v>
      </c>
      <c r="I173" s="186">
        <f>ROUND(I171*224/1000,0)</f>
        <v>15</v>
      </c>
      <c r="J173" s="221"/>
      <c r="L173" s="90"/>
    </row>
    <row r="174" spans="1:12" s="101" customFormat="1" ht="25.5" customHeight="1" x14ac:dyDescent="0.15">
      <c r="A174" s="179" t="s">
        <v>509</v>
      </c>
      <c r="B174" s="179">
        <v>2264</v>
      </c>
      <c r="C174" s="105" t="s">
        <v>710</v>
      </c>
      <c r="D174" s="217"/>
      <c r="E174" s="321"/>
      <c r="F174" s="105" t="s">
        <v>600</v>
      </c>
      <c r="G174" s="144"/>
      <c r="H174" s="103" t="s">
        <v>610</v>
      </c>
      <c r="I174" s="186">
        <f>ROUND(I171*182/1000,0)</f>
        <v>12</v>
      </c>
      <c r="J174" s="221"/>
      <c r="L174" s="90"/>
    </row>
    <row r="175" spans="1:12" s="101" customFormat="1" ht="25.5" customHeight="1" x14ac:dyDescent="0.15">
      <c r="A175" s="179" t="s">
        <v>509</v>
      </c>
      <c r="B175" s="179">
        <v>7720</v>
      </c>
      <c r="C175" s="105" t="s">
        <v>553</v>
      </c>
      <c r="D175" s="217"/>
      <c r="E175" s="321"/>
      <c r="F175" s="105" t="s">
        <v>602</v>
      </c>
      <c r="G175" s="144"/>
      <c r="H175" s="103" t="s">
        <v>508</v>
      </c>
      <c r="I175" s="186">
        <f>ROUND($I171*145/1000,0)</f>
        <v>10</v>
      </c>
      <c r="J175" s="221"/>
      <c r="L175" s="90"/>
    </row>
    <row r="176" spans="1:12" s="101" customFormat="1" ht="25.5" customHeight="1" x14ac:dyDescent="0.15">
      <c r="A176" s="179" t="s">
        <v>509</v>
      </c>
      <c r="B176" s="179">
        <v>8504</v>
      </c>
      <c r="C176" s="105" t="s">
        <v>711</v>
      </c>
      <c r="D176" s="217"/>
      <c r="E176" s="321"/>
      <c r="F176" s="105" t="s">
        <v>320</v>
      </c>
      <c r="G176" s="144"/>
      <c r="H176" s="103" t="s">
        <v>331</v>
      </c>
      <c r="I176" s="121">
        <v>-1</v>
      </c>
      <c r="J176" s="221"/>
      <c r="L176" s="90"/>
    </row>
    <row r="177" spans="1:12" s="101" customFormat="1" ht="25.5" customHeight="1" x14ac:dyDescent="0.15">
      <c r="A177" s="179" t="s">
        <v>961</v>
      </c>
      <c r="B177" s="179">
        <v>9504</v>
      </c>
      <c r="C177" s="105" t="s">
        <v>948</v>
      </c>
      <c r="D177" s="217"/>
      <c r="E177" s="322"/>
      <c r="F177" s="105" t="s">
        <v>915</v>
      </c>
      <c r="G177" s="144"/>
      <c r="H177" s="103" t="s">
        <v>925</v>
      </c>
      <c r="I177" s="121">
        <v>-1</v>
      </c>
      <c r="J177" s="222"/>
      <c r="L177" s="90"/>
    </row>
    <row r="178" spans="1:12" s="101" customFormat="1" ht="25.5" customHeight="1" x14ac:dyDescent="0.15">
      <c r="A178" s="179" t="s">
        <v>509</v>
      </c>
      <c r="B178" s="179">
        <v>2271</v>
      </c>
      <c r="C178" s="105" t="s">
        <v>712</v>
      </c>
      <c r="D178" s="217"/>
      <c r="E178" s="320" t="s">
        <v>332</v>
      </c>
      <c r="F178" s="314"/>
      <c r="G178" s="314"/>
      <c r="H178" s="314"/>
      <c r="I178" s="104">
        <v>3280</v>
      </c>
      <c r="J178" s="220" t="s">
        <v>321</v>
      </c>
      <c r="L178" s="90"/>
    </row>
    <row r="179" spans="1:12" s="101" customFormat="1" ht="25.5" customHeight="1" x14ac:dyDescent="0.15">
      <c r="A179" s="179" t="s">
        <v>509</v>
      </c>
      <c r="B179" s="179">
        <v>2272</v>
      </c>
      <c r="C179" s="105" t="s">
        <v>713</v>
      </c>
      <c r="D179" s="217"/>
      <c r="E179" s="321"/>
      <c r="F179" s="105" t="s">
        <v>596</v>
      </c>
      <c r="G179" s="144"/>
      <c r="H179" s="103" t="s">
        <v>606</v>
      </c>
      <c r="I179" s="186">
        <f>ROUND(I178*245/1000,0)</f>
        <v>804</v>
      </c>
      <c r="J179" s="221"/>
      <c r="L179" s="90"/>
    </row>
    <row r="180" spans="1:12" s="101" customFormat="1" ht="25.5" customHeight="1" x14ac:dyDescent="0.15">
      <c r="A180" s="179" t="s">
        <v>509</v>
      </c>
      <c r="B180" s="179">
        <v>2273</v>
      </c>
      <c r="C180" s="105" t="s">
        <v>714</v>
      </c>
      <c r="D180" s="217"/>
      <c r="E180" s="321"/>
      <c r="F180" s="105" t="s">
        <v>598</v>
      </c>
      <c r="G180" s="144"/>
      <c r="H180" s="103" t="s">
        <v>608</v>
      </c>
      <c r="I180" s="186">
        <f>ROUND(I178*224/1000,0)</f>
        <v>735</v>
      </c>
      <c r="J180" s="221"/>
      <c r="L180" s="90"/>
    </row>
    <row r="181" spans="1:12" s="101" customFormat="1" ht="25.5" customHeight="1" x14ac:dyDescent="0.15">
      <c r="A181" s="179" t="s">
        <v>509</v>
      </c>
      <c r="B181" s="179">
        <v>2274</v>
      </c>
      <c r="C181" s="105" t="s">
        <v>715</v>
      </c>
      <c r="D181" s="217"/>
      <c r="E181" s="321"/>
      <c r="F181" s="105" t="s">
        <v>600</v>
      </c>
      <c r="G181" s="144"/>
      <c r="H181" s="103" t="s">
        <v>610</v>
      </c>
      <c r="I181" s="186">
        <f>ROUND(I178*182/1000,0)</f>
        <v>597</v>
      </c>
      <c r="J181" s="221"/>
      <c r="L181" s="90"/>
    </row>
    <row r="182" spans="1:12" s="101" customFormat="1" ht="25.5" customHeight="1" x14ac:dyDescent="0.15">
      <c r="A182" s="179" t="s">
        <v>509</v>
      </c>
      <c r="B182" s="179">
        <v>7640</v>
      </c>
      <c r="C182" s="105" t="s">
        <v>554</v>
      </c>
      <c r="D182" s="217"/>
      <c r="E182" s="321"/>
      <c r="F182" s="105" t="s">
        <v>602</v>
      </c>
      <c r="G182" s="144"/>
      <c r="H182" s="103" t="s">
        <v>508</v>
      </c>
      <c r="I182" s="186">
        <f>ROUND($I178*145/1000,0)</f>
        <v>476</v>
      </c>
      <c r="J182" s="221"/>
      <c r="L182" s="90"/>
    </row>
    <row r="183" spans="1:12" s="101" customFormat="1" ht="25.5" customHeight="1" x14ac:dyDescent="0.15">
      <c r="A183" s="179" t="s">
        <v>509</v>
      </c>
      <c r="B183" s="179">
        <v>8505</v>
      </c>
      <c r="C183" s="105" t="s">
        <v>716</v>
      </c>
      <c r="D183" s="217"/>
      <c r="E183" s="321"/>
      <c r="F183" s="105" t="s">
        <v>320</v>
      </c>
      <c r="G183" s="144"/>
      <c r="H183" s="103" t="s">
        <v>356</v>
      </c>
      <c r="I183" s="121">
        <v>-33</v>
      </c>
      <c r="J183" s="221"/>
      <c r="L183" s="90"/>
    </row>
    <row r="184" spans="1:12" s="101" customFormat="1" ht="25.5" customHeight="1" x14ac:dyDescent="0.15">
      <c r="A184" s="179" t="s">
        <v>961</v>
      </c>
      <c r="B184" s="179">
        <v>9505</v>
      </c>
      <c r="C184" s="105" t="s">
        <v>949</v>
      </c>
      <c r="D184" s="217"/>
      <c r="E184" s="322"/>
      <c r="F184" s="105" t="s">
        <v>915</v>
      </c>
      <c r="G184" s="144"/>
      <c r="H184" s="103" t="s">
        <v>950</v>
      </c>
      <c r="I184" s="121">
        <v>-33</v>
      </c>
      <c r="J184" s="222"/>
      <c r="L184" s="90"/>
    </row>
    <row r="185" spans="1:12" s="101" customFormat="1" ht="25.5" customHeight="1" x14ac:dyDescent="0.15">
      <c r="A185" s="179" t="s">
        <v>509</v>
      </c>
      <c r="B185" s="179">
        <v>2281</v>
      </c>
      <c r="C185" s="105" t="s">
        <v>717</v>
      </c>
      <c r="D185" s="217"/>
      <c r="E185" s="290" t="s">
        <v>334</v>
      </c>
      <c r="F185" s="318"/>
      <c r="G185" s="314"/>
      <c r="H185" s="314"/>
      <c r="I185" s="104">
        <v>108</v>
      </c>
      <c r="J185" s="216" t="s">
        <v>226</v>
      </c>
      <c r="L185" s="90"/>
    </row>
    <row r="186" spans="1:12" s="101" customFormat="1" ht="25.5" customHeight="1" x14ac:dyDescent="0.15">
      <c r="A186" s="179" t="s">
        <v>509</v>
      </c>
      <c r="B186" s="179">
        <v>2282</v>
      </c>
      <c r="C186" s="105" t="s">
        <v>718</v>
      </c>
      <c r="D186" s="217"/>
      <c r="E186" s="290"/>
      <c r="F186" s="144" t="s">
        <v>596</v>
      </c>
      <c r="G186" s="144"/>
      <c r="H186" s="103" t="s">
        <v>606</v>
      </c>
      <c r="I186" s="186">
        <f>ROUND(I185*245/1000,0)</f>
        <v>26</v>
      </c>
      <c r="J186" s="216"/>
      <c r="L186" s="90"/>
    </row>
    <row r="187" spans="1:12" s="101" customFormat="1" ht="25.5" customHeight="1" x14ac:dyDescent="0.15">
      <c r="A187" s="179" t="s">
        <v>509</v>
      </c>
      <c r="B187" s="179">
        <v>2283</v>
      </c>
      <c r="C187" s="105" t="s">
        <v>719</v>
      </c>
      <c r="D187" s="217"/>
      <c r="E187" s="290"/>
      <c r="F187" s="144" t="s">
        <v>598</v>
      </c>
      <c r="G187" s="144"/>
      <c r="H187" s="103" t="s">
        <v>608</v>
      </c>
      <c r="I187" s="186">
        <f>ROUND(I185*224/1000,0)</f>
        <v>24</v>
      </c>
      <c r="J187" s="216"/>
      <c r="L187" s="90"/>
    </row>
    <row r="188" spans="1:12" s="101" customFormat="1" ht="25.5" customHeight="1" x14ac:dyDescent="0.15">
      <c r="A188" s="179" t="s">
        <v>509</v>
      </c>
      <c r="B188" s="179">
        <v>2284</v>
      </c>
      <c r="C188" s="105" t="s">
        <v>720</v>
      </c>
      <c r="D188" s="217"/>
      <c r="E188" s="290"/>
      <c r="F188" s="144" t="s">
        <v>600</v>
      </c>
      <c r="G188" s="144"/>
      <c r="H188" s="103" t="s">
        <v>610</v>
      </c>
      <c r="I188" s="186">
        <f>ROUND(I185*182/1000,0)</f>
        <v>20</v>
      </c>
      <c r="J188" s="216"/>
      <c r="L188" s="90"/>
    </row>
    <row r="189" spans="1:12" s="101" customFormat="1" ht="25.5" customHeight="1" x14ac:dyDescent="0.15">
      <c r="A189" s="179" t="s">
        <v>509</v>
      </c>
      <c r="B189" s="179">
        <v>7740</v>
      </c>
      <c r="C189" s="105" t="s">
        <v>555</v>
      </c>
      <c r="D189" s="217"/>
      <c r="E189" s="290"/>
      <c r="F189" s="144" t="s">
        <v>602</v>
      </c>
      <c r="G189" s="144"/>
      <c r="H189" s="103" t="s">
        <v>508</v>
      </c>
      <c r="I189" s="186">
        <f>ROUND($I185*145/1000,0)</f>
        <v>16</v>
      </c>
      <c r="J189" s="216"/>
      <c r="L189" s="90"/>
    </row>
    <row r="190" spans="1:12" ht="25.5" customHeight="1" x14ac:dyDescent="0.15">
      <c r="A190" s="179" t="s">
        <v>509</v>
      </c>
      <c r="B190" s="179">
        <v>8506</v>
      </c>
      <c r="C190" s="105" t="s">
        <v>721</v>
      </c>
      <c r="D190" s="217"/>
      <c r="E190" s="290"/>
      <c r="F190" s="144" t="s">
        <v>320</v>
      </c>
      <c r="G190" s="144"/>
      <c r="H190" s="103" t="s">
        <v>331</v>
      </c>
      <c r="I190" s="121">
        <v>-1</v>
      </c>
      <c r="J190" s="216"/>
    </row>
    <row r="191" spans="1:12" ht="25.5" customHeight="1" x14ac:dyDescent="0.15">
      <c r="A191" s="179" t="s">
        <v>961</v>
      </c>
      <c r="B191" s="179">
        <v>9506</v>
      </c>
      <c r="C191" s="102" t="s">
        <v>951</v>
      </c>
      <c r="D191" s="217"/>
      <c r="E191" s="290"/>
      <c r="F191" s="105" t="s">
        <v>915</v>
      </c>
      <c r="G191" s="144"/>
      <c r="H191" s="103" t="s">
        <v>925</v>
      </c>
      <c r="I191" s="121">
        <v>-1</v>
      </c>
      <c r="J191" s="216"/>
    </row>
    <row r="192" spans="1:12" ht="25.5" customHeight="1" x14ac:dyDescent="0.15">
      <c r="A192" s="67"/>
      <c r="B192" s="67"/>
      <c r="C192" s="75"/>
      <c r="D192" s="114"/>
      <c r="E192" s="114"/>
      <c r="F192" s="75"/>
      <c r="G192" s="75"/>
      <c r="H192" s="112"/>
      <c r="I192" s="115"/>
      <c r="J192" s="113"/>
    </row>
    <row r="193" spans="1:12" ht="25.5" customHeight="1" x14ac:dyDescent="0.15">
      <c r="A193" s="185" t="s">
        <v>346</v>
      </c>
      <c r="B193" s="67"/>
      <c r="C193" s="75"/>
      <c r="D193" s="114"/>
      <c r="E193" s="114"/>
      <c r="F193" s="75"/>
      <c r="G193" s="75"/>
      <c r="H193" s="112"/>
      <c r="I193" s="115"/>
      <c r="J193" s="113"/>
    </row>
    <row r="194" spans="1:12" ht="25.5" customHeight="1" x14ac:dyDescent="0.15">
      <c r="A194" s="205" t="s">
        <v>2</v>
      </c>
      <c r="B194" s="206"/>
      <c r="C194" s="295" t="s">
        <v>3</v>
      </c>
      <c r="D194" s="297" t="s">
        <v>4</v>
      </c>
      <c r="E194" s="298"/>
      <c r="F194" s="298"/>
      <c r="G194" s="298"/>
      <c r="H194" s="299"/>
      <c r="I194" s="307" t="s">
        <v>485</v>
      </c>
      <c r="J194" s="303" t="s">
        <v>8</v>
      </c>
    </row>
    <row r="195" spans="1:12" ht="25.5" customHeight="1" x14ac:dyDescent="0.15">
      <c r="A195" s="187" t="s">
        <v>0</v>
      </c>
      <c r="B195" s="187" t="s">
        <v>1</v>
      </c>
      <c r="C195" s="296"/>
      <c r="D195" s="300"/>
      <c r="E195" s="301"/>
      <c r="F195" s="301"/>
      <c r="G195" s="301"/>
      <c r="H195" s="302"/>
      <c r="I195" s="308"/>
      <c r="J195" s="303"/>
    </row>
    <row r="196" spans="1:12" ht="25.5" customHeight="1" x14ac:dyDescent="0.15">
      <c r="A196" s="304" t="s">
        <v>224</v>
      </c>
      <c r="B196" s="305"/>
      <c r="C196" s="305"/>
      <c r="D196" s="305"/>
      <c r="E196" s="326"/>
      <c r="F196" s="305"/>
      <c r="G196" s="305"/>
      <c r="H196" s="305"/>
      <c r="I196" s="305"/>
      <c r="J196" s="306"/>
    </row>
    <row r="197" spans="1:12" ht="25.5" customHeight="1" x14ac:dyDescent="0.15">
      <c r="A197" s="182" t="s">
        <v>509</v>
      </c>
      <c r="B197" s="179">
        <v>2701</v>
      </c>
      <c r="C197" s="116" t="s">
        <v>146</v>
      </c>
      <c r="D197" s="290" t="s">
        <v>262</v>
      </c>
      <c r="E197" s="188" t="s">
        <v>296</v>
      </c>
      <c r="F197" s="117"/>
      <c r="G197" s="117"/>
      <c r="H197" s="118"/>
      <c r="I197" s="121">
        <f>'Ａ３訪問型(健康づくりヘルパー)'!H4</f>
        <v>823</v>
      </c>
      <c r="J197" s="119" t="s">
        <v>9</v>
      </c>
      <c r="L197" s="106"/>
    </row>
    <row r="198" spans="1:12" ht="25.5" customHeight="1" x14ac:dyDescent="0.15">
      <c r="A198" s="179" t="s">
        <v>509</v>
      </c>
      <c r="B198" s="179">
        <v>2801</v>
      </c>
      <c r="C198" s="102" t="s">
        <v>91</v>
      </c>
      <c r="D198" s="290"/>
      <c r="E198" s="188" t="s">
        <v>342</v>
      </c>
      <c r="F198" s="190"/>
      <c r="G198" s="190"/>
      <c r="H198" s="108"/>
      <c r="I198" s="121">
        <f>'Ａ３訪問型(健康づくりヘルパー)'!H5</f>
        <v>27</v>
      </c>
      <c r="J198" s="120" t="s">
        <v>10</v>
      </c>
      <c r="L198" s="106"/>
    </row>
    <row r="199" spans="1:12" ht="25.5" customHeight="1" x14ac:dyDescent="0.15">
      <c r="A199" s="179" t="s">
        <v>509</v>
      </c>
      <c r="B199" s="179">
        <v>2711</v>
      </c>
      <c r="C199" s="102" t="s">
        <v>92</v>
      </c>
      <c r="D199" s="290"/>
      <c r="E199" s="188" t="s">
        <v>298</v>
      </c>
      <c r="F199" s="190"/>
      <c r="G199" s="190"/>
      <c r="H199" s="108"/>
      <c r="I199" s="121">
        <f>'Ａ３訪問型(健康づくりヘルパー)'!H6</f>
        <v>1644</v>
      </c>
      <c r="J199" s="120" t="s">
        <v>9</v>
      </c>
      <c r="L199" s="106"/>
    </row>
    <row r="200" spans="1:12" ht="25.5" customHeight="1" x14ac:dyDescent="0.15">
      <c r="A200" s="179" t="s">
        <v>509</v>
      </c>
      <c r="B200" s="179">
        <v>2811</v>
      </c>
      <c r="C200" s="102" t="s">
        <v>93</v>
      </c>
      <c r="D200" s="290"/>
      <c r="E200" s="188" t="s">
        <v>343</v>
      </c>
      <c r="F200" s="190"/>
      <c r="G200" s="190"/>
      <c r="H200" s="108"/>
      <c r="I200" s="121">
        <f>'Ａ３訪問型(健康づくりヘルパー)'!H7</f>
        <v>54</v>
      </c>
      <c r="J200" s="120" t="s">
        <v>10</v>
      </c>
      <c r="L200" s="106"/>
    </row>
    <row r="201" spans="1:12" ht="25.5" customHeight="1" x14ac:dyDescent="0.15">
      <c r="A201" s="179" t="s">
        <v>509</v>
      </c>
      <c r="B201" s="179">
        <v>2721</v>
      </c>
      <c r="C201" s="102" t="s">
        <v>94</v>
      </c>
      <c r="D201" s="290"/>
      <c r="E201" s="188" t="s">
        <v>344</v>
      </c>
      <c r="F201" s="190"/>
      <c r="G201" s="190"/>
      <c r="H201" s="103"/>
      <c r="I201" s="121">
        <f>'Ａ３訪問型(健康づくりヘルパー)'!H8</f>
        <v>2609</v>
      </c>
      <c r="J201" s="191" t="s">
        <v>9</v>
      </c>
      <c r="L201" s="106"/>
    </row>
    <row r="202" spans="1:12" ht="25.5" customHeight="1" x14ac:dyDescent="0.15">
      <c r="A202" s="179" t="s">
        <v>509</v>
      </c>
      <c r="B202" s="179">
        <v>2821</v>
      </c>
      <c r="C202" s="102" t="s">
        <v>95</v>
      </c>
      <c r="D202" s="290"/>
      <c r="E202" s="188" t="s">
        <v>345</v>
      </c>
      <c r="F202" s="190"/>
      <c r="G202" s="190"/>
      <c r="H202" s="103"/>
      <c r="I202" s="121">
        <f>'Ａ３訪問型(健康づくりヘルパー)'!H9</f>
        <v>86</v>
      </c>
      <c r="J202" s="191" t="s">
        <v>10</v>
      </c>
      <c r="L202" s="106"/>
    </row>
    <row r="203" spans="1:12" ht="30.75" customHeight="1" x14ac:dyDescent="0.15">
      <c r="A203" s="69"/>
      <c r="B203" s="69"/>
      <c r="C203" s="70"/>
      <c r="D203" s="71"/>
      <c r="E203" s="71"/>
      <c r="F203" s="70"/>
      <c r="G203" s="70"/>
      <c r="H203" s="86"/>
      <c r="I203" s="72"/>
      <c r="J203" s="73"/>
    </row>
    <row r="204" spans="1:12" ht="30.75" customHeight="1" x14ac:dyDescent="0.15">
      <c r="A204" s="69"/>
      <c r="B204" s="69"/>
      <c r="C204" s="70"/>
      <c r="D204" s="71"/>
      <c r="E204" s="71"/>
      <c r="F204" s="70"/>
      <c r="G204" s="70"/>
      <c r="H204" s="86"/>
      <c r="I204" s="72"/>
      <c r="J204" s="73"/>
    </row>
    <row r="205" spans="1:12" ht="30.75" customHeight="1" x14ac:dyDescent="0.15">
      <c r="A205" s="69"/>
      <c r="B205" s="69"/>
      <c r="C205" s="70"/>
      <c r="D205" s="71"/>
      <c r="E205" s="71"/>
      <c r="F205" s="70"/>
      <c r="G205" s="70"/>
      <c r="H205" s="86"/>
      <c r="I205" s="72"/>
      <c r="J205" s="73"/>
    </row>
    <row r="206" spans="1:12" ht="30.75" customHeight="1" x14ac:dyDescent="0.15">
      <c r="A206" s="69"/>
      <c r="B206" s="69"/>
      <c r="C206" s="70"/>
      <c r="D206" s="71"/>
      <c r="E206" s="71"/>
      <c r="F206" s="70"/>
      <c r="G206" s="70"/>
      <c r="H206" s="86"/>
      <c r="I206" s="72"/>
      <c r="J206" s="73"/>
    </row>
    <row r="207" spans="1:12" ht="30.75" customHeight="1" x14ac:dyDescent="0.15">
      <c r="A207" s="69"/>
      <c r="B207" s="69"/>
      <c r="C207" s="70"/>
      <c r="D207" s="71"/>
      <c r="E207" s="71"/>
      <c r="F207" s="70"/>
      <c r="G207" s="70"/>
      <c r="H207" s="86"/>
      <c r="I207" s="72"/>
      <c r="J207" s="73"/>
    </row>
    <row r="208" spans="1:12" ht="30.75" customHeight="1" x14ac:dyDescent="0.15">
      <c r="A208" s="69"/>
      <c r="B208" s="69"/>
      <c r="C208" s="70"/>
      <c r="D208" s="71"/>
      <c r="E208" s="71"/>
      <c r="F208" s="70"/>
      <c r="G208" s="70"/>
      <c r="H208" s="86"/>
      <c r="I208" s="72"/>
      <c r="J208" s="73"/>
    </row>
    <row r="209" spans="1:11" ht="30.75" customHeight="1" x14ac:dyDescent="0.15">
      <c r="A209" s="69"/>
      <c r="B209" s="69"/>
      <c r="C209" s="70"/>
      <c r="D209" s="71"/>
      <c r="E209" s="71"/>
      <c r="F209" s="70"/>
      <c r="G209" s="70"/>
      <c r="H209" s="86"/>
      <c r="I209" s="72"/>
      <c r="J209" s="73"/>
    </row>
    <row r="210" spans="1:11" ht="30.75" customHeight="1" x14ac:dyDescent="0.15">
      <c r="A210" s="69"/>
      <c r="B210" s="69"/>
      <c r="C210" s="70"/>
      <c r="D210" s="71"/>
      <c r="E210" s="71"/>
      <c r="F210" s="70"/>
      <c r="G210" s="70"/>
      <c r="H210" s="86"/>
      <c r="I210" s="72"/>
      <c r="J210" s="73"/>
    </row>
    <row r="211" spans="1:11" ht="30.75" customHeight="1" x14ac:dyDescent="0.15">
      <c r="A211" s="69"/>
      <c r="B211" s="69"/>
      <c r="C211" s="70"/>
      <c r="D211" s="71"/>
      <c r="E211" s="71"/>
      <c r="F211" s="70"/>
      <c r="G211" s="70"/>
      <c r="H211" s="86"/>
      <c r="I211" s="72"/>
      <c r="J211" s="73"/>
    </row>
    <row r="212" spans="1:11" ht="30.75" customHeight="1" x14ac:dyDescent="0.15">
      <c r="A212" s="69"/>
      <c r="B212" s="69"/>
      <c r="C212" s="70"/>
      <c r="D212" s="71"/>
      <c r="E212" s="71"/>
      <c r="F212" s="70"/>
      <c r="G212" s="70"/>
      <c r="H212" s="86"/>
      <c r="I212" s="72"/>
      <c r="J212" s="73"/>
    </row>
    <row r="213" spans="1:11" ht="30.75" customHeight="1" x14ac:dyDescent="0.15">
      <c r="A213" s="69"/>
      <c r="B213" s="69"/>
      <c r="C213" s="70"/>
      <c r="D213" s="71"/>
      <c r="E213" s="71"/>
      <c r="F213" s="70"/>
      <c r="G213" s="70"/>
      <c r="H213" s="86"/>
      <c r="I213" s="72"/>
      <c r="J213" s="73"/>
    </row>
    <row r="214" spans="1:11" ht="30.75" customHeight="1" x14ac:dyDescent="0.15">
      <c r="A214" s="69"/>
      <c r="B214" s="69"/>
      <c r="C214" s="70"/>
      <c r="D214" s="71"/>
      <c r="E214" s="71"/>
      <c r="F214" s="70"/>
      <c r="G214" s="70"/>
      <c r="H214" s="86"/>
      <c r="I214" s="72"/>
      <c r="J214" s="73"/>
      <c r="K214" s="90"/>
    </row>
    <row r="215" spans="1:11" ht="30.75" customHeight="1" x14ac:dyDescent="0.15">
      <c r="A215" s="74"/>
      <c r="B215" s="74"/>
      <c r="C215" s="70"/>
      <c r="D215" s="71"/>
      <c r="E215" s="71"/>
      <c r="F215" s="70"/>
      <c r="G215" s="70"/>
      <c r="H215" s="86"/>
      <c r="I215" s="75"/>
      <c r="J215" s="70"/>
      <c r="K215" s="90"/>
    </row>
    <row r="216" spans="1:11" ht="30.75" customHeight="1" x14ac:dyDescent="0.15">
      <c r="A216" s="74"/>
      <c r="B216" s="74"/>
      <c r="C216" s="70"/>
      <c r="D216" s="71"/>
      <c r="E216" s="71"/>
      <c r="F216" s="70"/>
      <c r="G216" s="70"/>
      <c r="H216" s="86"/>
      <c r="I216" s="75"/>
      <c r="J216" s="70"/>
      <c r="K216" s="90"/>
    </row>
    <row r="217" spans="1:11" ht="30.75" customHeight="1" x14ac:dyDescent="0.15">
      <c r="A217" s="74"/>
      <c r="B217" s="74"/>
      <c r="C217" s="70"/>
      <c r="D217" s="71"/>
      <c r="E217" s="71"/>
      <c r="F217" s="70"/>
      <c r="G217" s="70"/>
      <c r="H217" s="86"/>
      <c r="I217" s="75"/>
      <c r="J217" s="70"/>
      <c r="K217" s="90"/>
    </row>
    <row r="218" spans="1:11" ht="30.75" customHeight="1" x14ac:dyDescent="0.15">
      <c r="A218" s="74"/>
      <c r="B218" s="74"/>
      <c r="C218" s="70"/>
      <c r="D218" s="71"/>
      <c r="E218" s="71"/>
      <c r="F218" s="70"/>
      <c r="G218" s="70"/>
      <c r="H218" s="86"/>
      <c r="I218" s="75"/>
      <c r="J218" s="70"/>
      <c r="K218" s="90"/>
    </row>
    <row r="219" spans="1:11" ht="30.75" customHeight="1" x14ac:dyDescent="0.15">
      <c r="A219" s="74"/>
      <c r="B219" s="74"/>
      <c r="C219" s="70"/>
      <c r="D219" s="71"/>
      <c r="E219" s="71"/>
      <c r="F219" s="70"/>
      <c r="G219" s="70"/>
      <c r="H219" s="86"/>
      <c r="I219" s="75"/>
      <c r="J219" s="70"/>
      <c r="K219" s="90"/>
    </row>
    <row r="220" spans="1:11" ht="30.75" customHeight="1" x14ac:dyDescent="0.15">
      <c r="A220" s="74"/>
      <c r="B220" s="74"/>
      <c r="C220" s="70"/>
      <c r="D220" s="71"/>
      <c r="E220" s="71"/>
      <c r="F220" s="70"/>
      <c r="G220" s="70"/>
      <c r="H220" s="86"/>
      <c r="I220" s="75"/>
      <c r="J220" s="70"/>
      <c r="K220" s="90"/>
    </row>
    <row r="221" spans="1:11" ht="30.75" customHeight="1" x14ac:dyDescent="0.15">
      <c r="A221" s="74"/>
      <c r="B221" s="74"/>
      <c r="C221" s="70"/>
      <c r="D221" s="71"/>
      <c r="E221" s="71"/>
      <c r="F221" s="70"/>
      <c r="G221" s="70"/>
      <c r="H221" s="86"/>
      <c r="I221" s="75"/>
      <c r="J221" s="70"/>
      <c r="K221" s="90"/>
    </row>
    <row r="222" spans="1:11" ht="30.75" customHeight="1" x14ac:dyDescent="0.15">
      <c r="A222" s="74"/>
      <c r="B222" s="74"/>
      <c r="C222" s="70"/>
      <c r="D222" s="71"/>
      <c r="E222" s="71"/>
      <c r="F222" s="70"/>
      <c r="G222" s="70"/>
      <c r="H222" s="86"/>
      <c r="I222" s="75"/>
      <c r="J222" s="70"/>
      <c r="K222" s="90"/>
    </row>
    <row r="223" spans="1:11" ht="30.75" customHeight="1" x14ac:dyDescent="0.15">
      <c r="A223" s="74"/>
      <c r="B223" s="74"/>
      <c r="C223" s="70"/>
      <c r="D223" s="71"/>
      <c r="E223" s="71"/>
      <c r="F223" s="70"/>
      <c r="G223" s="70"/>
      <c r="H223" s="86"/>
      <c r="I223" s="75"/>
      <c r="J223" s="70"/>
      <c r="K223" s="90"/>
    </row>
    <row r="224" spans="1:11" ht="30.75" customHeight="1" x14ac:dyDescent="0.15">
      <c r="A224" s="74"/>
      <c r="B224" s="74"/>
      <c r="C224" s="70"/>
      <c r="D224" s="71"/>
      <c r="E224" s="71"/>
      <c r="F224" s="70"/>
      <c r="G224" s="70"/>
      <c r="H224" s="86"/>
      <c r="I224" s="75"/>
      <c r="J224" s="70"/>
      <c r="K224" s="90"/>
    </row>
    <row r="225" spans="1:11" ht="30.75" customHeight="1" x14ac:dyDescent="0.15">
      <c r="A225" s="74"/>
      <c r="B225" s="74"/>
      <c r="C225" s="70"/>
      <c r="D225" s="71"/>
      <c r="E225" s="71"/>
      <c r="F225" s="70"/>
      <c r="G225" s="70"/>
      <c r="H225" s="86"/>
      <c r="I225" s="75"/>
      <c r="J225" s="70"/>
      <c r="K225" s="90"/>
    </row>
    <row r="226" spans="1:11" ht="30.75" customHeight="1" x14ac:dyDescent="0.15">
      <c r="A226" s="74"/>
      <c r="B226" s="74"/>
      <c r="C226" s="70"/>
      <c r="D226" s="71"/>
      <c r="E226" s="71"/>
      <c r="F226" s="70"/>
      <c r="G226" s="70"/>
      <c r="H226" s="86"/>
      <c r="I226" s="75"/>
      <c r="J226" s="70"/>
      <c r="K226" s="90"/>
    </row>
    <row r="227" spans="1:11" ht="30.75" customHeight="1" x14ac:dyDescent="0.15">
      <c r="A227" s="74"/>
      <c r="B227" s="74"/>
      <c r="C227" s="70"/>
      <c r="D227" s="71"/>
      <c r="E227" s="71"/>
      <c r="F227" s="70"/>
      <c r="G227" s="70"/>
      <c r="H227" s="86"/>
      <c r="I227" s="75"/>
      <c r="J227" s="70"/>
      <c r="K227" s="90"/>
    </row>
    <row r="228" spans="1:11" ht="30.75" customHeight="1" x14ac:dyDescent="0.15">
      <c r="A228" s="74"/>
      <c r="B228" s="74"/>
      <c r="C228" s="70"/>
      <c r="D228" s="71"/>
      <c r="E228" s="71"/>
      <c r="F228" s="70"/>
      <c r="G228" s="70"/>
      <c r="H228" s="86"/>
      <c r="I228" s="75"/>
      <c r="J228" s="70"/>
      <c r="K228" s="90"/>
    </row>
    <row r="229" spans="1:11" ht="30.75" customHeight="1" x14ac:dyDescent="0.15">
      <c r="A229" s="74"/>
      <c r="B229" s="74"/>
      <c r="C229" s="70"/>
      <c r="D229" s="71"/>
      <c r="E229" s="71"/>
      <c r="F229" s="70"/>
      <c r="G229" s="70"/>
      <c r="H229" s="86"/>
      <c r="I229" s="75"/>
      <c r="J229" s="70"/>
      <c r="K229" s="90"/>
    </row>
    <row r="230" spans="1:11" ht="30.75" customHeight="1" x14ac:dyDescent="0.15">
      <c r="A230" s="74"/>
      <c r="B230" s="74"/>
      <c r="C230" s="70"/>
      <c r="D230" s="71"/>
      <c r="E230" s="71"/>
      <c r="F230" s="70"/>
      <c r="G230" s="70"/>
      <c r="H230" s="86"/>
      <c r="I230" s="75"/>
      <c r="J230" s="70"/>
      <c r="K230" s="90"/>
    </row>
    <row r="231" spans="1:11" ht="30.75" customHeight="1" x14ac:dyDescent="0.15">
      <c r="A231" s="74"/>
      <c r="B231" s="74"/>
      <c r="C231" s="70"/>
      <c r="D231" s="71"/>
      <c r="E231" s="71"/>
      <c r="F231" s="70"/>
      <c r="G231" s="70"/>
      <c r="H231" s="86"/>
      <c r="I231" s="75"/>
      <c r="J231" s="70"/>
      <c r="K231" s="90"/>
    </row>
    <row r="232" spans="1:11" ht="30.75" customHeight="1" x14ac:dyDescent="0.15">
      <c r="A232" s="74"/>
      <c r="B232" s="74"/>
      <c r="C232" s="70"/>
      <c r="D232" s="71"/>
      <c r="E232" s="71"/>
      <c r="F232" s="70"/>
      <c r="G232" s="70"/>
      <c r="H232" s="86"/>
      <c r="I232" s="75"/>
      <c r="J232" s="70"/>
      <c r="K232" s="90"/>
    </row>
    <row r="233" spans="1:11" ht="30.75" customHeight="1" x14ac:dyDescent="0.15">
      <c r="A233" s="74"/>
      <c r="B233" s="74"/>
      <c r="C233" s="70"/>
      <c r="D233" s="71"/>
      <c r="E233" s="71"/>
      <c r="F233" s="70"/>
      <c r="G233" s="70"/>
      <c r="H233" s="86"/>
      <c r="I233" s="75"/>
      <c r="J233" s="70"/>
      <c r="K233" s="90"/>
    </row>
    <row r="234" spans="1:11" ht="30.75" customHeight="1" x14ac:dyDescent="0.15">
      <c r="A234" s="74"/>
      <c r="B234" s="74"/>
      <c r="C234" s="70"/>
      <c r="D234" s="71"/>
      <c r="E234" s="71"/>
      <c r="F234" s="70"/>
      <c r="G234" s="70"/>
      <c r="H234" s="86"/>
      <c r="I234" s="75"/>
      <c r="J234" s="70"/>
      <c r="K234" s="90"/>
    </row>
    <row r="235" spans="1:11" ht="30.75" customHeight="1" x14ac:dyDescent="0.15">
      <c r="A235" s="74"/>
      <c r="B235" s="74"/>
      <c r="C235" s="70"/>
      <c r="D235" s="71"/>
      <c r="E235" s="71"/>
      <c r="F235" s="70"/>
      <c r="G235" s="70"/>
      <c r="H235" s="86"/>
      <c r="I235" s="75"/>
      <c r="J235" s="70"/>
      <c r="K235" s="90"/>
    </row>
    <row r="236" spans="1:11" ht="30.75" customHeight="1" x14ac:dyDescent="0.15">
      <c r="A236" s="74"/>
      <c r="B236" s="74"/>
      <c r="C236" s="70"/>
      <c r="D236" s="71"/>
      <c r="E236" s="71"/>
      <c r="F236" s="70"/>
      <c r="G236" s="70"/>
      <c r="H236" s="86"/>
      <c r="I236" s="75"/>
      <c r="J236" s="70"/>
      <c r="K236" s="90"/>
    </row>
    <row r="237" spans="1:11" ht="30.75" customHeight="1" x14ac:dyDescent="0.15">
      <c r="A237" s="74"/>
      <c r="B237" s="74"/>
      <c r="C237" s="70"/>
      <c r="D237" s="71"/>
      <c r="E237" s="71"/>
      <c r="F237" s="70"/>
      <c r="G237" s="70"/>
      <c r="H237" s="86"/>
      <c r="I237" s="75"/>
      <c r="J237" s="70"/>
      <c r="K237" s="90"/>
    </row>
    <row r="238" spans="1:11" ht="30.75" customHeight="1" x14ac:dyDescent="0.15">
      <c r="A238" s="74"/>
      <c r="B238" s="74"/>
      <c r="C238" s="70"/>
      <c r="D238" s="71"/>
      <c r="E238" s="71"/>
      <c r="F238" s="70"/>
      <c r="G238" s="70"/>
      <c r="H238" s="86"/>
      <c r="I238" s="75"/>
      <c r="J238" s="70"/>
      <c r="K238" s="90"/>
    </row>
    <row r="239" spans="1:11" ht="30.75" customHeight="1" x14ac:dyDescent="0.15">
      <c r="A239" s="74"/>
      <c r="B239" s="74"/>
      <c r="C239" s="70"/>
      <c r="D239" s="71"/>
      <c r="E239" s="71"/>
      <c r="F239" s="70"/>
      <c r="G239" s="70"/>
      <c r="H239" s="86"/>
      <c r="I239" s="75"/>
      <c r="J239" s="70"/>
      <c r="K239" s="90"/>
    </row>
    <row r="240" spans="1:11" ht="30.75" customHeight="1" x14ac:dyDescent="0.15">
      <c r="A240" s="74"/>
      <c r="B240" s="74"/>
      <c r="C240" s="70"/>
      <c r="D240" s="71"/>
      <c r="E240" s="71"/>
      <c r="F240" s="70"/>
      <c r="G240" s="70"/>
      <c r="H240" s="86"/>
      <c r="I240" s="75"/>
      <c r="J240" s="70"/>
      <c r="K240" s="90"/>
    </row>
    <row r="241" spans="1:11" ht="30.75" customHeight="1" x14ac:dyDescent="0.15">
      <c r="A241" s="74"/>
      <c r="B241" s="74"/>
      <c r="C241" s="70"/>
      <c r="D241" s="71"/>
      <c r="E241" s="71"/>
      <c r="F241" s="70"/>
      <c r="G241" s="70"/>
      <c r="H241" s="86"/>
      <c r="I241" s="75"/>
      <c r="J241" s="70"/>
      <c r="K241" s="90"/>
    </row>
    <row r="242" spans="1:11" ht="30.75" customHeight="1" x14ac:dyDescent="0.15">
      <c r="A242" s="74"/>
      <c r="B242" s="74"/>
      <c r="C242" s="70"/>
      <c r="D242" s="71"/>
      <c r="E242" s="71"/>
      <c r="F242" s="70"/>
      <c r="G242" s="70"/>
      <c r="H242" s="86"/>
      <c r="I242" s="75"/>
      <c r="J242" s="70"/>
      <c r="K242" s="90"/>
    </row>
    <row r="243" spans="1:11" ht="30.75" customHeight="1" x14ac:dyDescent="0.15">
      <c r="A243" s="74"/>
      <c r="B243" s="74"/>
      <c r="C243" s="70"/>
      <c r="D243" s="71"/>
      <c r="E243" s="71"/>
      <c r="F243" s="70"/>
      <c r="G243" s="70"/>
      <c r="H243" s="86"/>
      <c r="I243" s="75"/>
      <c r="J243" s="70"/>
      <c r="K243" s="90"/>
    </row>
    <row r="244" spans="1:11" ht="30.75" customHeight="1" x14ac:dyDescent="0.15">
      <c r="A244" s="74"/>
      <c r="B244" s="74"/>
      <c r="C244" s="70"/>
      <c r="D244" s="71"/>
      <c r="E244" s="71"/>
      <c r="F244" s="70"/>
      <c r="G244" s="70"/>
      <c r="H244" s="86"/>
      <c r="I244" s="75"/>
      <c r="J244" s="70"/>
      <c r="K244" s="90"/>
    </row>
    <row r="245" spans="1:11" ht="30.75" customHeight="1" x14ac:dyDescent="0.15">
      <c r="A245" s="74"/>
      <c r="B245" s="74"/>
      <c r="C245" s="70"/>
      <c r="D245" s="71"/>
      <c r="E245" s="71"/>
      <c r="F245" s="70"/>
      <c r="G245" s="70"/>
      <c r="H245" s="86"/>
      <c r="I245" s="75"/>
      <c r="J245" s="70"/>
      <c r="K245" s="90"/>
    </row>
    <row r="246" spans="1:11" ht="30.75" customHeight="1" x14ac:dyDescent="0.15">
      <c r="A246" s="74"/>
      <c r="B246" s="74"/>
      <c r="C246" s="70"/>
      <c r="D246" s="71"/>
      <c r="E246" s="71"/>
      <c r="F246" s="70"/>
      <c r="G246" s="70"/>
      <c r="H246" s="86"/>
      <c r="I246" s="75"/>
      <c r="J246" s="70"/>
      <c r="K246" s="90"/>
    </row>
    <row r="247" spans="1:11" ht="30.75" customHeight="1" x14ac:dyDescent="0.15">
      <c r="A247" s="74"/>
      <c r="B247" s="74"/>
      <c r="C247" s="70"/>
      <c r="D247" s="71"/>
      <c r="E247" s="71"/>
      <c r="F247" s="70"/>
      <c r="G247" s="70"/>
      <c r="H247" s="86"/>
      <c r="I247" s="75"/>
      <c r="J247" s="70"/>
      <c r="K247" s="90"/>
    </row>
    <row r="248" spans="1:11" ht="30.75" customHeight="1" x14ac:dyDescent="0.15">
      <c r="A248" s="74"/>
      <c r="B248" s="74"/>
      <c r="C248" s="70"/>
      <c r="D248" s="71"/>
      <c r="E248" s="71"/>
      <c r="F248" s="70"/>
      <c r="G248" s="70"/>
      <c r="H248" s="86"/>
      <c r="I248" s="75"/>
      <c r="J248" s="70"/>
      <c r="K248" s="90"/>
    </row>
    <row r="249" spans="1:11" ht="30.75" customHeight="1" x14ac:dyDescent="0.15">
      <c r="A249" s="74"/>
      <c r="B249" s="74"/>
      <c r="C249" s="70"/>
      <c r="D249" s="71"/>
      <c r="E249" s="71"/>
      <c r="F249" s="70"/>
      <c r="G249" s="70"/>
      <c r="H249" s="86"/>
      <c r="I249" s="75"/>
      <c r="J249" s="70"/>
      <c r="K249" s="90"/>
    </row>
    <row r="250" spans="1:11" ht="30.75" customHeight="1" x14ac:dyDescent="0.15">
      <c r="A250" s="74"/>
      <c r="B250" s="74"/>
      <c r="C250" s="70"/>
      <c r="D250" s="71"/>
      <c r="E250" s="71"/>
      <c r="F250" s="70"/>
      <c r="G250" s="70"/>
      <c r="H250" s="86"/>
      <c r="I250" s="75"/>
      <c r="J250" s="70"/>
      <c r="K250" s="90"/>
    </row>
    <row r="251" spans="1:11" ht="30.75" customHeight="1" x14ac:dyDescent="0.15">
      <c r="A251" s="74"/>
      <c r="B251" s="74"/>
      <c r="C251" s="70"/>
      <c r="D251" s="71"/>
      <c r="E251" s="71"/>
      <c r="F251" s="70"/>
      <c r="G251" s="70"/>
      <c r="H251" s="86"/>
      <c r="I251" s="75"/>
      <c r="J251" s="70"/>
      <c r="K251" s="90"/>
    </row>
    <row r="252" spans="1:11" ht="30.75" customHeight="1" x14ac:dyDescent="0.15">
      <c r="A252" s="74"/>
      <c r="B252" s="74"/>
      <c r="C252" s="70"/>
      <c r="D252" s="71"/>
      <c r="E252" s="71"/>
      <c r="F252" s="70"/>
      <c r="G252" s="70"/>
      <c r="H252" s="86"/>
      <c r="I252" s="75"/>
      <c r="J252" s="70"/>
      <c r="K252" s="90"/>
    </row>
    <row r="253" spans="1:11" ht="30.75" customHeight="1" x14ac:dyDescent="0.15">
      <c r="A253" s="74"/>
      <c r="B253" s="74"/>
      <c r="C253" s="70"/>
      <c r="D253" s="71"/>
      <c r="E253" s="71"/>
      <c r="F253" s="70"/>
      <c r="G253" s="70"/>
      <c r="H253" s="86"/>
      <c r="I253" s="75"/>
      <c r="J253" s="70"/>
      <c r="K253" s="90"/>
    </row>
    <row r="254" spans="1:11" ht="30.75" customHeight="1" x14ac:dyDescent="0.15">
      <c r="A254" s="74"/>
      <c r="B254" s="74"/>
      <c r="C254" s="70"/>
      <c r="D254" s="71"/>
      <c r="E254" s="71"/>
      <c r="F254" s="70"/>
      <c r="G254" s="70"/>
      <c r="H254" s="86"/>
      <c r="I254" s="75"/>
      <c r="J254" s="70"/>
      <c r="K254" s="90"/>
    </row>
    <row r="255" spans="1:11" ht="30.75" customHeight="1" x14ac:dyDescent="0.15">
      <c r="A255" s="74"/>
      <c r="B255" s="74"/>
      <c r="C255" s="70"/>
      <c r="D255" s="71"/>
      <c r="E255" s="71"/>
      <c r="F255" s="70"/>
      <c r="G255" s="70"/>
      <c r="H255" s="86"/>
      <c r="I255" s="75"/>
      <c r="J255" s="70"/>
      <c r="K255" s="90"/>
    </row>
    <row r="256" spans="1:11" ht="30.75" customHeight="1" x14ac:dyDescent="0.15">
      <c r="A256" s="74"/>
      <c r="B256" s="74"/>
      <c r="C256" s="70"/>
      <c r="D256" s="71"/>
      <c r="E256" s="71"/>
      <c r="F256" s="70"/>
      <c r="G256" s="70"/>
      <c r="H256" s="86"/>
      <c r="I256" s="75"/>
      <c r="J256" s="70"/>
      <c r="K256" s="90"/>
    </row>
    <row r="257" spans="1:11" ht="30.75" customHeight="1" x14ac:dyDescent="0.15">
      <c r="A257" s="74"/>
      <c r="B257" s="74"/>
      <c r="C257" s="70"/>
      <c r="D257" s="71"/>
      <c r="E257" s="71"/>
      <c r="F257" s="70"/>
      <c r="G257" s="70"/>
      <c r="H257" s="86"/>
      <c r="I257" s="75"/>
      <c r="J257" s="70"/>
      <c r="K257" s="90"/>
    </row>
    <row r="258" spans="1:11" ht="30.75" customHeight="1" x14ac:dyDescent="0.15">
      <c r="A258" s="74"/>
      <c r="B258" s="74"/>
      <c r="C258" s="70"/>
      <c r="D258" s="71"/>
      <c r="E258" s="71"/>
      <c r="F258" s="70"/>
      <c r="G258" s="70"/>
      <c r="H258" s="86"/>
      <c r="I258" s="75"/>
      <c r="J258" s="70"/>
      <c r="K258" s="90"/>
    </row>
    <row r="259" spans="1:11" ht="30.75" customHeight="1" x14ac:dyDescent="0.15">
      <c r="A259" s="74"/>
      <c r="B259" s="74"/>
      <c r="C259" s="70"/>
      <c r="D259" s="71"/>
      <c r="E259" s="71"/>
      <c r="F259" s="70"/>
      <c r="G259" s="70"/>
      <c r="H259" s="86"/>
      <c r="I259" s="75"/>
      <c r="J259" s="70"/>
      <c r="K259" s="90"/>
    </row>
    <row r="260" spans="1:11" ht="30.75" customHeight="1" x14ac:dyDescent="0.15">
      <c r="A260" s="74"/>
      <c r="B260" s="74"/>
      <c r="C260" s="70"/>
      <c r="D260" s="71"/>
      <c r="E260" s="71"/>
      <c r="F260" s="70"/>
      <c r="G260" s="70"/>
      <c r="H260" s="86"/>
      <c r="I260" s="75"/>
      <c r="J260" s="70"/>
      <c r="K260" s="90"/>
    </row>
    <row r="261" spans="1:11" ht="30.75" customHeight="1" x14ac:dyDescent="0.15">
      <c r="A261" s="74"/>
      <c r="B261" s="74"/>
      <c r="C261" s="70"/>
      <c r="D261" s="71"/>
      <c r="E261" s="71"/>
      <c r="F261" s="70"/>
      <c r="G261" s="70"/>
      <c r="H261" s="86"/>
      <c r="I261" s="75"/>
      <c r="J261" s="70"/>
      <c r="K261" s="90"/>
    </row>
    <row r="262" spans="1:11" ht="30.75" customHeight="1" x14ac:dyDescent="0.15">
      <c r="A262" s="74"/>
      <c r="B262" s="74"/>
      <c r="C262" s="70"/>
      <c r="D262" s="71"/>
      <c r="E262" s="71"/>
      <c r="F262" s="70"/>
      <c r="G262" s="70"/>
      <c r="H262" s="86"/>
      <c r="I262" s="75"/>
      <c r="J262" s="70"/>
      <c r="K262" s="90"/>
    </row>
    <row r="263" spans="1:11" ht="30.75" customHeight="1" x14ac:dyDescent="0.15">
      <c r="A263" s="74"/>
      <c r="B263" s="74"/>
      <c r="C263" s="70"/>
      <c r="D263" s="71"/>
      <c r="E263" s="71"/>
      <c r="F263" s="70"/>
      <c r="G263" s="70"/>
      <c r="H263" s="86"/>
      <c r="I263" s="75"/>
      <c r="J263" s="70"/>
      <c r="K263" s="90"/>
    </row>
    <row r="264" spans="1:11" ht="30.75" customHeight="1" x14ac:dyDescent="0.15">
      <c r="A264" s="74"/>
      <c r="B264" s="74"/>
      <c r="C264" s="70"/>
      <c r="D264" s="71"/>
      <c r="E264" s="71"/>
      <c r="F264" s="70"/>
      <c r="G264" s="70"/>
      <c r="H264" s="86"/>
      <c r="I264" s="75"/>
      <c r="J264" s="70"/>
      <c r="K264" s="90"/>
    </row>
    <row r="265" spans="1:11" ht="30.75" customHeight="1" x14ac:dyDescent="0.15">
      <c r="A265" s="74"/>
      <c r="B265" s="74"/>
      <c r="C265" s="70"/>
      <c r="D265" s="71"/>
      <c r="E265" s="71"/>
      <c r="F265" s="70"/>
      <c r="G265" s="70"/>
      <c r="H265" s="86"/>
      <c r="I265" s="75"/>
      <c r="J265" s="70"/>
      <c r="K265" s="90"/>
    </row>
    <row r="266" spans="1:11" ht="30.75" customHeight="1" x14ac:dyDescent="0.15">
      <c r="A266" s="74"/>
      <c r="B266" s="74"/>
      <c r="C266" s="70"/>
      <c r="D266" s="71"/>
      <c r="E266" s="71"/>
      <c r="F266" s="70"/>
      <c r="G266" s="70"/>
      <c r="H266" s="86"/>
      <c r="I266" s="75"/>
      <c r="J266" s="70"/>
      <c r="K266" s="90"/>
    </row>
    <row r="267" spans="1:11" ht="30.75" customHeight="1" x14ac:dyDescent="0.15">
      <c r="A267" s="74"/>
      <c r="B267" s="74"/>
      <c r="C267" s="70"/>
      <c r="D267" s="71"/>
      <c r="E267" s="71"/>
      <c r="F267" s="70"/>
      <c r="G267" s="70"/>
      <c r="H267" s="86"/>
      <c r="I267" s="75"/>
      <c r="J267" s="70"/>
      <c r="K267" s="90"/>
    </row>
    <row r="268" spans="1:11" ht="30.75" customHeight="1" x14ac:dyDescent="0.15">
      <c r="A268" s="74"/>
      <c r="B268" s="74"/>
      <c r="C268" s="70"/>
      <c r="D268" s="71"/>
      <c r="E268" s="71"/>
      <c r="F268" s="70"/>
      <c r="G268" s="70"/>
      <c r="H268" s="86"/>
      <c r="I268" s="75"/>
      <c r="J268" s="70"/>
      <c r="K268" s="90"/>
    </row>
    <row r="269" spans="1:11" ht="30.75" customHeight="1" x14ac:dyDescent="0.15">
      <c r="A269" s="74"/>
      <c r="B269" s="74"/>
      <c r="C269" s="70"/>
      <c r="D269" s="71"/>
      <c r="E269" s="71"/>
      <c r="F269" s="70"/>
      <c r="G269" s="70"/>
      <c r="H269" s="86"/>
      <c r="I269" s="75"/>
      <c r="J269" s="70"/>
      <c r="K269" s="90"/>
    </row>
    <row r="270" spans="1:11" ht="30.75" customHeight="1" x14ac:dyDescent="0.15">
      <c r="A270" s="74"/>
      <c r="B270" s="74"/>
      <c r="C270" s="70"/>
      <c r="D270" s="71"/>
      <c r="E270" s="71"/>
      <c r="F270" s="70"/>
      <c r="G270" s="70"/>
      <c r="H270" s="86"/>
      <c r="I270" s="75"/>
      <c r="J270" s="70"/>
      <c r="K270" s="90"/>
    </row>
    <row r="271" spans="1:11" ht="30.75" customHeight="1" x14ac:dyDescent="0.15">
      <c r="A271" s="74"/>
      <c r="B271" s="74"/>
      <c r="C271" s="70"/>
      <c r="D271" s="71"/>
      <c r="E271" s="71"/>
      <c r="F271" s="70"/>
      <c r="G271" s="70"/>
      <c r="H271" s="86"/>
      <c r="I271" s="75"/>
      <c r="J271" s="70"/>
      <c r="K271" s="90"/>
    </row>
    <row r="272" spans="1:11" ht="30.75" customHeight="1" x14ac:dyDescent="0.15">
      <c r="A272" s="74"/>
      <c r="B272" s="74"/>
      <c r="C272" s="70"/>
      <c r="D272" s="71"/>
      <c r="E272" s="71"/>
      <c r="F272" s="70"/>
      <c r="G272" s="70"/>
      <c r="H272" s="86"/>
      <c r="I272" s="75"/>
      <c r="J272" s="70"/>
      <c r="K272" s="90"/>
    </row>
    <row r="273" spans="1:11" ht="30.75" customHeight="1" x14ac:dyDescent="0.15">
      <c r="A273" s="74"/>
      <c r="B273" s="74"/>
      <c r="C273" s="70"/>
      <c r="D273" s="71"/>
      <c r="E273" s="71"/>
      <c r="F273" s="70"/>
      <c r="G273" s="70"/>
      <c r="H273" s="86"/>
      <c r="I273" s="75"/>
      <c r="J273" s="70"/>
      <c r="K273" s="90"/>
    </row>
    <row r="274" spans="1:11" ht="30.75" customHeight="1" x14ac:dyDescent="0.15">
      <c r="A274" s="74"/>
      <c r="B274" s="74"/>
      <c r="C274" s="70"/>
      <c r="D274" s="71"/>
      <c r="E274" s="71"/>
      <c r="F274" s="70"/>
      <c r="G274" s="70"/>
      <c r="H274" s="86"/>
      <c r="I274" s="75"/>
      <c r="J274" s="70"/>
      <c r="K274" s="90"/>
    </row>
    <row r="275" spans="1:11" ht="30.75" customHeight="1" x14ac:dyDescent="0.15">
      <c r="A275" s="74"/>
      <c r="B275" s="74"/>
      <c r="C275" s="70"/>
      <c r="D275" s="71"/>
      <c r="E275" s="71"/>
      <c r="F275" s="70"/>
      <c r="G275" s="70"/>
      <c r="H275" s="86"/>
      <c r="I275" s="75"/>
      <c r="J275" s="70"/>
      <c r="K275" s="90"/>
    </row>
    <row r="276" spans="1:11" ht="30.75" customHeight="1" x14ac:dyDescent="0.15">
      <c r="A276" s="74"/>
      <c r="B276" s="74"/>
      <c r="C276" s="70"/>
      <c r="D276" s="71"/>
      <c r="E276" s="71"/>
      <c r="F276" s="70"/>
      <c r="G276" s="70"/>
      <c r="H276" s="86"/>
      <c r="I276" s="75"/>
      <c r="J276" s="70"/>
      <c r="K276" s="90"/>
    </row>
    <row r="277" spans="1:11" ht="30.75" customHeight="1" x14ac:dyDescent="0.15">
      <c r="A277" s="74"/>
      <c r="B277" s="74"/>
      <c r="C277" s="70"/>
      <c r="D277" s="71"/>
      <c r="E277" s="71"/>
      <c r="F277" s="70"/>
      <c r="G277" s="70"/>
      <c r="H277" s="86"/>
      <c r="I277" s="75"/>
      <c r="J277" s="70"/>
      <c r="K277" s="90"/>
    </row>
    <row r="278" spans="1:11" ht="30.75" customHeight="1" x14ac:dyDescent="0.15">
      <c r="A278" s="74"/>
      <c r="B278" s="74"/>
      <c r="C278" s="70"/>
      <c r="D278" s="71"/>
      <c r="E278" s="71"/>
      <c r="F278" s="70"/>
      <c r="G278" s="70"/>
      <c r="H278" s="86"/>
      <c r="I278" s="75"/>
      <c r="J278" s="70"/>
      <c r="K278" s="90"/>
    </row>
    <row r="279" spans="1:11" ht="30.75" customHeight="1" x14ac:dyDescent="0.15">
      <c r="A279" s="74"/>
      <c r="B279" s="74"/>
      <c r="C279" s="70"/>
      <c r="D279" s="71"/>
      <c r="E279" s="71"/>
      <c r="F279" s="70"/>
      <c r="G279" s="70"/>
      <c r="H279" s="86"/>
      <c r="I279" s="75"/>
      <c r="J279" s="70"/>
      <c r="K279" s="90"/>
    </row>
    <row r="280" spans="1:11" ht="30.75" customHeight="1" x14ac:dyDescent="0.15">
      <c r="A280" s="74"/>
      <c r="B280" s="74"/>
      <c r="C280" s="70"/>
      <c r="D280" s="71"/>
      <c r="E280" s="71"/>
      <c r="F280" s="70"/>
      <c r="G280" s="70"/>
      <c r="H280" s="86"/>
      <c r="I280" s="75"/>
      <c r="J280" s="70"/>
      <c r="K280" s="90"/>
    </row>
    <row r="281" spans="1:11" ht="30.75" customHeight="1" x14ac:dyDescent="0.15">
      <c r="A281" s="74"/>
      <c r="B281" s="74"/>
      <c r="C281" s="70"/>
      <c r="D281" s="71"/>
      <c r="E281" s="71"/>
      <c r="F281" s="70"/>
      <c r="G281" s="70"/>
      <c r="H281" s="86"/>
      <c r="I281" s="75"/>
      <c r="J281" s="70"/>
      <c r="K281" s="90"/>
    </row>
    <row r="282" spans="1:11" ht="30.75" customHeight="1" x14ac:dyDescent="0.15">
      <c r="A282" s="74"/>
      <c r="B282" s="74"/>
      <c r="C282" s="70"/>
      <c r="D282" s="71"/>
      <c r="E282" s="71"/>
      <c r="F282" s="70"/>
      <c r="G282" s="70"/>
      <c r="H282" s="86"/>
      <c r="I282" s="75"/>
      <c r="J282" s="70"/>
      <c r="K282" s="90"/>
    </row>
    <row r="283" spans="1:11" ht="30.75" customHeight="1" x14ac:dyDescent="0.15">
      <c r="A283" s="74"/>
      <c r="B283" s="74"/>
      <c r="C283" s="70"/>
      <c r="D283" s="71"/>
      <c r="E283" s="71"/>
      <c r="F283" s="70"/>
      <c r="G283" s="70"/>
      <c r="H283" s="86"/>
      <c r="I283" s="75"/>
      <c r="J283" s="70"/>
      <c r="K283" s="90"/>
    </row>
    <row r="284" spans="1:11" ht="30.75" customHeight="1" x14ac:dyDescent="0.15">
      <c r="A284" s="74"/>
      <c r="B284" s="74"/>
      <c r="C284" s="70"/>
      <c r="D284" s="71"/>
      <c r="E284" s="71"/>
      <c r="F284" s="70"/>
      <c r="G284" s="70"/>
      <c r="H284" s="86"/>
      <c r="I284" s="75"/>
      <c r="J284" s="70"/>
      <c r="K284" s="90"/>
    </row>
    <row r="285" spans="1:11" ht="30.75" customHeight="1" x14ac:dyDescent="0.15">
      <c r="A285" s="74"/>
      <c r="B285" s="74"/>
      <c r="C285" s="70"/>
      <c r="D285" s="71"/>
      <c r="E285" s="71"/>
      <c r="F285" s="70"/>
      <c r="G285" s="70"/>
      <c r="H285" s="86"/>
      <c r="I285" s="75"/>
      <c r="J285" s="70"/>
      <c r="K285" s="90"/>
    </row>
    <row r="286" spans="1:11" ht="30.75" customHeight="1" x14ac:dyDescent="0.15">
      <c r="A286" s="74"/>
      <c r="B286" s="74"/>
      <c r="C286" s="70"/>
      <c r="D286" s="71"/>
      <c r="E286" s="71"/>
      <c r="F286" s="70"/>
      <c r="G286" s="70"/>
      <c r="H286" s="86"/>
      <c r="I286" s="75"/>
      <c r="J286" s="70"/>
      <c r="K286" s="90"/>
    </row>
    <row r="287" spans="1:11" ht="30.75" customHeight="1" x14ac:dyDescent="0.15">
      <c r="A287" s="74"/>
      <c r="B287" s="74"/>
      <c r="C287" s="70"/>
      <c r="D287" s="71"/>
      <c r="E287" s="71"/>
      <c r="F287" s="70"/>
      <c r="G287" s="70"/>
      <c r="H287" s="86"/>
      <c r="I287" s="75"/>
      <c r="J287" s="70"/>
      <c r="K287" s="90"/>
    </row>
    <row r="288" spans="1:11" ht="30.75" customHeight="1" x14ac:dyDescent="0.15">
      <c r="A288" s="74"/>
      <c r="B288" s="74"/>
      <c r="C288" s="70"/>
      <c r="D288" s="71"/>
      <c r="E288" s="71"/>
      <c r="F288" s="70"/>
      <c r="G288" s="70"/>
      <c r="H288" s="86"/>
      <c r="I288" s="75"/>
      <c r="J288" s="70"/>
      <c r="K288" s="90"/>
    </row>
    <row r="289" spans="1:11" ht="30.75" customHeight="1" x14ac:dyDescent="0.15">
      <c r="A289" s="74"/>
      <c r="B289" s="74"/>
      <c r="C289" s="70"/>
      <c r="D289" s="71"/>
      <c r="E289" s="71"/>
      <c r="F289" s="70"/>
      <c r="G289" s="70"/>
      <c r="H289" s="86"/>
      <c r="I289" s="75"/>
      <c r="J289" s="70"/>
      <c r="K289" s="90"/>
    </row>
    <row r="290" spans="1:11" ht="30.75" customHeight="1" x14ac:dyDescent="0.15">
      <c r="A290" s="74"/>
      <c r="B290" s="74"/>
      <c r="C290" s="70"/>
      <c r="D290" s="71"/>
      <c r="E290" s="71"/>
      <c r="F290" s="70"/>
      <c r="G290" s="70"/>
      <c r="H290" s="86"/>
      <c r="I290" s="75"/>
      <c r="J290" s="70"/>
      <c r="K290" s="90"/>
    </row>
    <row r="291" spans="1:11" ht="30.75" customHeight="1" x14ac:dyDescent="0.15">
      <c r="A291" s="74"/>
      <c r="B291" s="74"/>
      <c r="C291" s="70"/>
      <c r="D291" s="71"/>
      <c r="E291" s="71"/>
      <c r="F291" s="70"/>
      <c r="G291" s="70"/>
      <c r="H291" s="86"/>
      <c r="I291" s="75"/>
      <c r="J291" s="70"/>
      <c r="K291" s="90"/>
    </row>
    <row r="292" spans="1:11" ht="30.75" customHeight="1" x14ac:dyDescent="0.15">
      <c r="A292" s="74"/>
      <c r="B292" s="74"/>
      <c r="C292" s="70"/>
      <c r="D292" s="71"/>
      <c r="E292" s="71"/>
      <c r="F292" s="70"/>
      <c r="G292" s="70"/>
      <c r="H292" s="86"/>
      <c r="I292" s="75"/>
      <c r="J292" s="70"/>
      <c r="K292" s="90"/>
    </row>
    <row r="293" spans="1:11" ht="30.75" customHeight="1" x14ac:dyDescent="0.15">
      <c r="A293" s="74"/>
      <c r="B293" s="74"/>
      <c r="C293" s="70"/>
      <c r="D293" s="71"/>
      <c r="E293" s="71"/>
      <c r="F293" s="70"/>
      <c r="G293" s="70"/>
      <c r="H293" s="86"/>
      <c r="I293" s="75"/>
      <c r="J293" s="70"/>
      <c r="K293" s="90"/>
    </row>
    <row r="294" spans="1:11" ht="30.75" customHeight="1" x14ac:dyDescent="0.15">
      <c r="A294" s="74"/>
      <c r="B294" s="74"/>
      <c r="C294" s="70"/>
      <c r="D294" s="71"/>
      <c r="E294" s="71"/>
      <c r="F294" s="70"/>
      <c r="G294" s="70"/>
      <c r="H294" s="86"/>
      <c r="I294" s="75"/>
      <c r="J294" s="70"/>
      <c r="K294" s="90"/>
    </row>
    <row r="295" spans="1:11" ht="30.75" customHeight="1" x14ac:dyDescent="0.15">
      <c r="A295" s="74"/>
      <c r="B295" s="74"/>
      <c r="C295" s="70"/>
      <c r="D295" s="71"/>
      <c r="E295" s="71"/>
      <c r="F295" s="70"/>
      <c r="G295" s="70"/>
      <c r="H295" s="86"/>
      <c r="I295" s="75"/>
      <c r="J295" s="70"/>
      <c r="K295" s="90"/>
    </row>
    <row r="296" spans="1:11" ht="30.75" customHeight="1" x14ac:dyDescent="0.15">
      <c r="A296" s="74"/>
      <c r="B296" s="74"/>
      <c r="C296" s="70"/>
      <c r="D296" s="71"/>
      <c r="E296" s="71"/>
      <c r="F296" s="70"/>
      <c r="G296" s="70"/>
      <c r="H296" s="86"/>
      <c r="I296" s="75"/>
      <c r="J296" s="70"/>
      <c r="K296" s="90"/>
    </row>
    <row r="297" spans="1:11" ht="30.75" customHeight="1" x14ac:dyDescent="0.15">
      <c r="A297" s="74"/>
      <c r="B297" s="74"/>
      <c r="C297" s="70"/>
      <c r="D297" s="71"/>
      <c r="E297" s="71"/>
      <c r="F297" s="70"/>
      <c r="G297" s="70"/>
      <c r="H297" s="86"/>
      <c r="I297" s="75"/>
      <c r="J297" s="70"/>
      <c r="K297" s="90"/>
    </row>
    <row r="298" spans="1:11" ht="30.75" customHeight="1" x14ac:dyDescent="0.15">
      <c r="A298" s="74"/>
      <c r="B298" s="74"/>
      <c r="C298" s="70"/>
      <c r="D298" s="71"/>
      <c r="E298" s="71"/>
      <c r="F298" s="70"/>
      <c r="G298" s="70"/>
      <c r="H298" s="86"/>
      <c r="I298" s="75"/>
      <c r="J298" s="70"/>
      <c r="K298" s="90"/>
    </row>
    <row r="299" spans="1:11" ht="30.75" customHeight="1" x14ac:dyDescent="0.15">
      <c r="A299" s="74"/>
      <c r="B299" s="74"/>
      <c r="C299" s="70"/>
      <c r="D299" s="71"/>
      <c r="E299" s="71"/>
      <c r="F299" s="70"/>
      <c r="G299" s="70"/>
      <c r="H299" s="86"/>
      <c r="I299" s="75"/>
      <c r="J299" s="70"/>
      <c r="K299" s="90"/>
    </row>
    <row r="300" spans="1:11" ht="30.75" customHeight="1" x14ac:dyDescent="0.15">
      <c r="A300" s="74"/>
      <c r="B300" s="74"/>
      <c r="C300" s="70"/>
      <c r="D300" s="71"/>
      <c r="E300" s="71"/>
      <c r="F300" s="70"/>
      <c r="G300" s="70"/>
      <c r="H300" s="86"/>
      <c r="I300" s="75"/>
      <c r="J300" s="70"/>
      <c r="K300" s="90"/>
    </row>
    <row r="301" spans="1:11" ht="30.75" customHeight="1" x14ac:dyDescent="0.15">
      <c r="A301" s="74"/>
      <c r="B301" s="74"/>
      <c r="C301" s="70"/>
      <c r="D301" s="71"/>
      <c r="E301" s="71"/>
      <c r="F301" s="70"/>
      <c r="G301" s="70"/>
      <c r="H301" s="86"/>
      <c r="I301" s="75"/>
      <c r="J301" s="70"/>
      <c r="K301" s="90"/>
    </row>
    <row r="302" spans="1:11" ht="30.75" customHeight="1" x14ac:dyDescent="0.15">
      <c r="A302" s="74"/>
      <c r="B302" s="74"/>
      <c r="C302" s="70"/>
      <c r="D302" s="71"/>
      <c r="E302" s="71"/>
      <c r="F302" s="70"/>
      <c r="G302" s="70"/>
      <c r="H302" s="86"/>
      <c r="I302" s="75"/>
      <c r="J302" s="70"/>
      <c r="K302" s="90"/>
    </row>
    <row r="303" spans="1:11" ht="30.75" customHeight="1" x14ac:dyDescent="0.15">
      <c r="A303" s="74"/>
      <c r="B303" s="74"/>
      <c r="C303" s="70"/>
      <c r="D303" s="71"/>
      <c r="E303" s="71"/>
      <c r="F303" s="70"/>
      <c r="G303" s="70"/>
      <c r="H303" s="86"/>
      <c r="I303" s="75"/>
      <c r="J303" s="70"/>
      <c r="K303" s="90"/>
    </row>
    <row r="304" spans="1:11" ht="30.75" customHeight="1" x14ac:dyDescent="0.15">
      <c r="A304" s="74"/>
      <c r="B304" s="74"/>
      <c r="C304" s="70"/>
      <c r="D304" s="71"/>
      <c r="E304" s="71"/>
      <c r="F304" s="70"/>
      <c r="G304" s="70"/>
      <c r="H304" s="86"/>
      <c r="I304" s="75"/>
      <c r="J304" s="70"/>
      <c r="K304" s="90"/>
    </row>
    <row r="305" spans="1:11" ht="30.75" customHeight="1" x14ac:dyDescent="0.15">
      <c r="A305" s="74"/>
      <c r="B305" s="74"/>
      <c r="C305" s="70"/>
      <c r="D305" s="71"/>
      <c r="E305" s="71"/>
      <c r="F305" s="70"/>
      <c r="G305" s="70"/>
      <c r="H305" s="86"/>
      <c r="I305" s="75"/>
      <c r="J305" s="70"/>
      <c r="K305" s="90"/>
    </row>
    <row r="306" spans="1:11" ht="30.75" customHeight="1" x14ac:dyDescent="0.15">
      <c r="A306" s="74"/>
      <c r="B306" s="74"/>
      <c r="C306" s="70"/>
      <c r="D306" s="71"/>
      <c r="E306" s="71"/>
      <c r="F306" s="70"/>
      <c r="G306" s="70"/>
      <c r="H306" s="86"/>
      <c r="I306" s="75"/>
      <c r="J306" s="70"/>
      <c r="K306" s="90"/>
    </row>
    <row r="307" spans="1:11" ht="30.75" customHeight="1" x14ac:dyDescent="0.15">
      <c r="A307" s="74"/>
      <c r="B307" s="74"/>
      <c r="C307" s="70"/>
      <c r="D307" s="71"/>
      <c r="E307" s="71"/>
      <c r="F307" s="70"/>
      <c r="G307" s="70"/>
      <c r="H307" s="86"/>
      <c r="I307" s="75"/>
      <c r="J307" s="70"/>
      <c r="K307" s="90"/>
    </row>
    <row r="308" spans="1:11" ht="30.75" customHeight="1" x14ac:dyDescent="0.15">
      <c r="A308" s="74"/>
      <c r="B308" s="74"/>
      <c r="C308" s="70"/>
      <c r="D308" s="71"/>
      <c r="E308" s="71"/>
      <c r="F308" s="70"/>
      <c r="G308" s="70"/>
      <c r="H308" s="86"/>
      <c r="I308" s="75"/>
      <c r="J308" s="70"/>
      <c r="K308" s="90"/>
    </row>
    <row r="309" spans="1:11" ht="30.75" customHeight="1" x14ac:dyDescent="0.15">
      <c r="A309" s="74"/>
      <c r="B309" s="74"/>
      <c r="C309" s="70"/>
      <c r="D309" s="71"/>
      <c r="E309" s="71"/>
      <c r="F309" s="70"/>
      <c r="G309" s="70"/>
      <c r="H309" s="86"/>
      <c r="I309" s="75"/>
      <c r="J309" s="70"/>
      <c r="K309" s="90"/>
    </row>
    <row r="310" spans="1:11" ht="30.75" customHeight="1" x14ac:dyDescent="0.15">
      <c r="A310" s="74"/>
      <c r="B310" s="74"/>
      <c r="C310" s="70"/>
      <c r="D310" s="71"/>
      <c r="E310" s="71"/>
      <c r="F310" s="70"/>
      <c r="G310" s="70"/>
      <c r="H310" s="86"/>
      <c r="I310" s="75"/>
      <c r="J310" s="70"/>
      <c r="K310" s="90"/>
    </row>
    <row r="311" spans="1:11" ht="30.75" customHeight="1" x14ac:dyDescent="0.15">
      <c r="A311" s="74"/>
      <c r="B311" s="74"/>
      <c r="C311" s="70"/>
      <c r="D311" s="71"/>
      <c r="E311" s="71"/>
      <c r="F311" s="70"/>
      <c r="G311" s="70"/>
      <c r="H311" s="86"/>
      <c r="I311" s="75"/>
      <c r="J311" s="70"/>
      <c r="K311" s="90"/>
    </row>
    <row r="312" spans="1:11" ht="30.75" customHeight="1" x14ac:dyDescent="0.15">
      <c r="A312" s="74"/>
      <c r="B312" s="74"/>
      <c r="C312" s="70"/>
      <c r="D312" s="71"/>
      <c r="E312" s="71"/>
      <c r="F312" s="70"/>
      <c r="G312" s="70"/>
      <c r="H312" s="86"/>
      <c r="I312" s="75"/>
      <c r="J312" s="70"/>
      <c r="K312" s="90"/>
    </row>
    <row r="313" spans="1:11" ht="30.75" customHeight="1" x14ac:dyDescent="0.15">
      <c r="A313" s="74"/>
      <c r="B313" s="74"/>
      <c r="C313" s="70"/>
      <c r="D313" s="71"/>
      <c r="E313" s="71"/>
      <c r="F313" s="70"/>
      <c r="G313" s="70"/>
      <c r="H313" s="86"/>
      <c r="I313" s="75"/>
      <c r="J313" s="70"/>
      <c r="K313" s="90"/>
    </row>
    <row r="314" spans="1:11" ht="30.75" customHeight="1" x14ac:dyDescent="0.15">
      <c r="A314" s="74"/>
      <c r="B314" s="74"/>
      <c r="C314" s="70"/>
      <c r="D314" s="71"/>
      <c r="E314" s="71"/>
      <c r="F314" s="70"/>
      <c r="G314" s="70"/>
      <c r="H314" s="86"/>
      <c r="I314" s="75"/>
      <c r="J314" s="70"/>
      <c r="K314" s="90"/>
    </row>
    <row r="315" spans="1:11" ht="30.75" customHeight="1" x14ac:dyDescent="0.15">
      <c r="A315" s="74"/>
      <c r="B315" s="74"/>
      <c r="C315" s="70"/>
      <c r="D315" s="71"/>
      <c r="E315" s="71"/>
      <c r="F315" s="70"/>
      <c r="G315" s="70"/>
      <c r="H315" s="86"/>
      <c r="I315" s="75"/>
      <c r="J315" s="70"/>
      <c r="K315" s="90"/>
    </row>
    <row r="316" spans="1:11" ht="30.75" customHeight="1" x14ac:dyDescent="0.15">
      <c r="A316" s="74"/>
      <c r="B316" s="74"/>
      <c r="C316" s="70"/>
      <c r="D316" s="71"/>
      <c r="E316" s="71"/>
      <c r="F316" s="70"/>
      <c r="G316" s="70"/>
      <c r="H316" s="86"/>
      <c r="I316" s="75"/>
      <c r="J316" s="70"/>
      <c r="K316" s="90"/>
    </row>
    <row r="317" spans="1:11" ht="30.75" customHeight="1" x14ac:dyDescent="0.15">
      <c r="A317" s="74"/>
      <c r="B317" s="74"/>
      <c r="C317" s="70"/>
      <c r="D317" s="71"/>
      <c r="E317" s="71"/>
      <c r="F317" s="70"/>
      <c r="G317" s="70"/>
      <c r="H317" s="86"/>
      <c r="I317" s="75"/>
      <c r="J317" s="70"/>
      <c r="K317" s="90"/>
    </row>
    <row r="318" spans="1:11" ht="30.75" customHeight="1" x14ac:dyDescent="0.15">
      <c r="A318" s="74"/>
      <c r="B318" s="74"/>
      <c r="C318" s="70"/>
      <c r="D318" s="71"/>
      <c r="E318" s="71"/>
      <c r="F318" s="70"/>
      <c r="G318" s="70"/>
      <c r="H318" s="86"/>
      <c r="I318" s="75"/>
      <c r="J318" s="70"/>
      <c r="K318" s="90"/>
    </row>
    <row r="319" spans="1:11" ht="30.75" customHeight="1" x14ac:dyDescent="0.15">
      <c r="A319" s="74"/>
      <c r="B319" s="74"/>
      <c r="C319" s="70"/>
      <c r="D319" s="71"/>
      <c r="E319" s="71"/>
      <c r="F319" s="70"/>
      <c r="G319" s="70"/>
      <c r="H319" s="86"/>
      <c r="I319" s="75"/>
      <c r="J319" s="70"/>
      <c r="K319" s="90"/>
    </row>
    <row r="320" spans="1:11" ht="30.75" customHeight="1" x14ac:dyDescent="0.15">
      <c r="A320" s="74"/>
      <c r="B320" s="74"/>
      <c r="C320" s="70"/>
      <c r="D320" s="71"/>
      <c r="E320" s="71"/>
      <c r="F320" s="70"/>
      <c r="G320" s="70"/>
      <c r="H320" s="86"/>
      <c r="I320" s="75"/>
      <c r="J320" s="70"/>
      <c r="K320" s="90"/>
    </row>
    <row r="321" spans="1:11" ht="30.75" customHeight="1" x14ac:dyDescent="0.15">
      <c r="A321" s="74"/>
      <c r="B321" s="74"/>
      <c r="C321" s="70"/>
      <c r="D321" s="71"/>
      <c r="E321" s="71"/>
      <c r="F321" s="70"/>
      <c r="G321" s="70"/>
      <c r="H321" s="86"/>
      <c r="I321" s="75"/>
      <c r="J321" s="70"/>
      <c r="K321" s="90"/>
    </row>
    <row r="322" spans="1:11" ht="30.75" customHeight="1" x14ac:dyDescent="0.15">
      <c r="A322" s="74"/>
      <c r="B322" s="74"/>
      <c r="C322" s="70"/>
      <c r="D322" s="71"/>
      <c r="E322" s="71"/>
      <c r="F322" s="70"/>
      <c r="G322" s="70"/>
      <c r="H322" s="86"/>
      <c r="I322" s="75"/>
      <c r="J322" s="70"/>
      <c r="K322" s="90"/>
    </row>
    <row r="323" spans="1:11" ht="30.75" customHeight="1" x14ac:dyDescent="0.15">
      <c r="A323" s="74"/>
      <c r="B323" s="74"/>
      <c r="C323" s="70"/>
      <c r="D323" s="71"/>
      <c r="E323" s="71"/>
      <c r="F323" s="70"/>
      <c r="G323" s="70"/>
      <c r="H323" s="86"/>
      <c r="I323" s="75"/>
      <c r="J323" s="70"/>
      <c r="K323" s="90"/>
    </row>
    <row r="324" spans="1:11" ht="30.75" customHeight="1" x14ac:dyDescent="0.15">
      <c r="A324" s="74"/>
      <c r="B324" s="74"/>
      <c r="C324" s="70"/>
      <c r="D324" s="71"/>
      <c r="E324" s="71"/>
      <c r="F324" s="70"/>
      <c r="G324" s="70"/>
      <c r="H324" s="86"/>
      <c r="I324" s="75"/>
      <c r="J324" s="70"/>
      <c r="K324" s="90"/>
    </row>
    <row r="325" spans="1:11" ht="30.75" customHeight="1" x14ac:dyDescent="0.15">
      <c r="A325" s="74"/>
      <c r="B325" s="74"/>
      <c r="C325" s="70"/>
      <c r="D325" s="71"/>
      <c r="E325" s="71"/>
      <c r="F325" s="70"/>
      <c r="G325" s="70"/>
      <c r="H325" s="86"/>
      <c r="I325" s="75"/>
      <c r="J325" s="70"/>
      <c r="K325" s="90"/>
    </row>
    <row r="326" spans="1:11" ht="30.75" customHeight="1" x14ac:dyDescent="0.15">
      <c r="A326" s="74"/>
      <c r="B326" s="74"/>
      <c r="C326" s="70"/>
      <c r="D326" s="71"/>
      <c r="E326" s="71"/>
      <c r="F326" s="70"/>
      <c r="G326" s="70"/>
      <c r="H326" s="86"/>
      <c r="I326" s="75"/>
      <c r="J326" s="70"/>
      <c r="K326" s="90"/>
    </row>
    <row r="327" spans="1:11" ht="30.75" customHeight="1" x14ac:dyDescent="0.15">
      <c r="A327" s="74"/>
      <c r="B327" s="74"/>
      <c r="C327" s="70"/>
      <c r="D327" s="71"/>
      <c r="E327" s="71"/>
      <c r="F327" s="70"/>
      <c r="G327" s="70"/>
      <c r="H327" s="86"/>
      <c r="I327" s="75"/>
      <c r="J327" s="70"/>
      <c r="K327" s="90"/>
    </row>
    <row r="328" spans="1:11" ht="30.75" customHeight="1" x14ac:dyDescent="0.15">
      <c r="A328" s="74"/>
      <c r="B328" s="74"/>
      <c r="C328" s="70"/>
      <c r="D328" s="71"/>
      <c r="E328" s="71"/>
      <c r="F328" s="70"/>
      <c r="G328" s="70"/>
      <c r="H328" s="86"/>
      <c r="I328" s="75"/>
      <c r="J328" s="70"/>
      <c r="K328" s="90"/>
    </row>
    <row r="329" spans="1:11" ht="30.75" customHeight="1" x14ac:dyDescent="0.15">
      <c r="A329" s="74"/>
      <c r="B329" s="74"/>
      <c r="C329" s="70"/>
      <c r="D329" s="71"/>
      <c r="E329" s="71"/>
      <c r="F329" s="70"/>
      <c r="G329" s="70"/>
      <c r="H329" s="86"/>
      <c r="I329" s="75"/>
      <c r="J329" s="70"/>
      <c r="K329" s="90"/>
    </row>
    <row r="330" spans="1:11" ht="30.75" customHeight="1" x14ac:dyDescent="0.15">
      <c r="A330" s="74"/>
      <c r="B330" s="74"/>
      <c r="C330" s="70"/>
      <c r="D330" s="71"/>
      <c r="E330" s="71"/>
      <c r="F330" s="70"/>
      <c r="G330" s="70"/>
      <c r="H330" s="86"/>
      <c r="I330" s="75"/>
      <c r="J330" s="70"/>
      <c r="K330" s="90"/>
    </row>
    <row r="331" spans="1:11" ht="30.75" customHeight="1" x14ac:dyDescent="0.15">
      <c r="A331" s="74"/>
      <c r="B331" s="74"/>
      <c r="C331" s="70"/>
      <c r="D331" s="71"/>
      <c r="E331" s="71"/>
      <c r="F331" s="70"/>
      <c r="G331" s="70"/>
      <c r="H331" s="86"/>
      <c r="I331" s="75"/>
      <c r="J331" s="70"/>
      <c r="K331" s="90"/>
    </row>
    <row r="332" spans="1:11" ht="30.75" customHeight="1" x14ac:dyDescent="0.15">
      <c r="A332" s="74"/>
      <c r="B332" s="74"/>
      <c r="C332" s="70"/>
      <c r="D332" s="71"/>
      <c r="E332" s="71"/>
      <c r="F332" s="70"/>
      <c r="G332" s="70"/>
      <c r="H332" s="86"/>
      <c r="I332" s="75"/>
      <c r="J332" s="70"/>
      <c r="K332" s="90"/>
    </row>
    <row r="333" spans="1:11" ht="30.75" customHeight="1" x14ac:dyDescent="0.15">
      <c r="A333" s="74"/>
      <c r="B333" s="74"/>
      <c r="C333" s="70"/>
      <c r="D333" s="71"/>
      <c r="E333" s="71"/>
      <c r="F333" s="70"/>
      <c r="G333" s="70"/>
      <c r="H333" s="86"/>
      <c r="I333" s="75"/>
      <c r="J333" s="70"/>
      <c r="K333" s="90"/>
    </row>
    <row r="334" spans="1:11" ht="30.75" customHeight="1" x14ac:dyDescent="0.15">
      <c r="A334" s="74"/>
      <c r="B334" s="74"/>
      <c r="C334" s="70"/>
      <c r="D334" s="71"/>
      <c r="E334" s="71"/>
      <c r="F334" s="70"/>
      <c r="G334" s="70"/>
      <c r="H334" s="86"/>
      <c r="I334" s="75"/>
      <c r="J334" s="70"/>
      <c r="K334" s="90"/>
    </row>
    <row r="335" spans="1:11" ht="30.75" customHeight="1" x14ac:dyDescent="0.15">
      <c r="A335" s="74"/>
      <c r="B335" s="74"/>
      <c r="C335" s="70"/>
      <c r="D335" s="71"/>
      <c r="E335" s="71"/>
      <c r="F335" s="70"/>
      <c r="G335" s="70"/>
      <c r="H335" s="86"/>
      <c r="I335" s="75"/>
      <c r="J335" s="70"/>
      <c r="K335" s="90"/>
    </row>
    <row r="336" spans="1:11" ht="30.75" customHeight="1" x14ac:dyDescent="0.15">
      <c r="A336" s="74"/>
      <c r="B336" s="74"/>
      <c r="C336" s="70"/>
      <c r="D336" s="71"/>
      <c r="E336" s="71"/>
      <c r="F336" s="70"/>
      <c r="G336" s="70"/>
      <c r="H336" s="86"/>
      <c r="I336" s="75"/>
      <c r="J336" s="70"/>
      <c r="K336" s="90"/>
    </row>
    <row r="337" spans="1:11" ht="30.75" customHeight="1" x14ac:dyDescent="0.15">
      <c r="A337" s="74"/>
      <c r="B337" s="74"/>
      <c r="C337" s="70"/>
      <c r="D337" s="71"/>
      <c r="E337" s="71"/>
      <c r="F337" s="70"/>
      <c r="G337" s="70"/>
      <c r="H337" s="86"/>
      <c r="I337" s="75"/>
      <c r="J337" s="70"/>
      <c r="K337" s="90"/>
    </row>
    <row r="338" spans="1:11" ht="30.75" customHeight="1" x14ac:dyDescent="0.15">
      <c r="A338" s="74"/>
      <c r="B338" s="74"/>
      <c r="C338" s="70"/>
      <c r="D338" s="71"/>
      <c r="E338" s="71"/>
      <c r="F338" s="70"/>
      <c r="G338" s="70"/>
      <c r="H338" s="86"/>
      <c r="I338" s="75"/>
      <c r="J338" s="70"/>
      <c r="K338" s="90"/>
    </row>
    <row r="339" spans="1:11" ht="30.75" customHeight="1" x14ac:dyDescent="0.15">
      <c r="A339" s="74"/>
      <c r="B339" s="74"/>
      <c r="C339" s="70"/>
      <c r="D339" s="71"/>
      <c r="E339" s="71"/>
      <c r="F339" s="70"/>
      <c r="G339" s="70"/>
      <c r="H339" s="86"/>
      <c r="I339" s="75"/>
      <c r="J339" s="70"/>
      <c r="K339" s="90"/>
    </row>
    <row r="340" spans="1:11" ht="30.75" customHeight="1" x14ac:dyDescent="0.15">
      <c r="A340" s="74"/>
      <c r="B340" s="74"/>
      <c r="C340" s="70"/>
      <c r="D340" s="71"/>
      <c r="E340" s="71"/>
      <c r="F340" s="70"/>
      <c r="G340" s="70"/>
      <c r="H340" s="86"/>
      <c r="I340" s="75"/>
      <c r="J340" s="70"/>
      <c r="K340" s="90"/>
    </row>
    <row r="341" spans="1:11" ht="30.75" customHeight="1" x14ac:dyDescent="0.15">
      <c r="A341" s="74"/>
      <c r="B341" s="74"/>
      <c r="C341" s="70"/>
      <c r="D341" s="71"/>
      <c r="E341" s="71"/>
      <c r="F341" s="70"/>
      <c r="G341" s="70"/>
      <c r="H341" s="86"/>
      <c r="I341" s="75"/>
      <c r="J341" s="70"/>
      <c r="K341" s="90"/>
    </row>
    <row r="342" spans="1:11" ht="30.75" customHeight="1" x14ac:dyDescent="0.15">
      <c r="A342" s="74"/>
      <c r="B342" s="74"/>
      <c r="C342" s="70"/>
      <c r="D342" s="71"/>
      <c r="E342" s="71"/>
      <c r="F342" s="70"/>
      <c r="G342" s="70"/>
      <c r="H342" s="86"/>
      <c r="I342" s="75"/>
      <c r="J342" s="70"/>
      <c r="K342" s="90"/>
    </row>
    <row r="343" spans="1:11" ht="30.75" customHeight="1" x14ac:dyDescent="0.15">
      <c r="A343" s="74"/>
      <c r="B343" s="74"/>
      <c r="C343" s="70"/>
      <c r="D343" s="71"/>
      <c r="E343" s="71"/>
      <c r="F343" s="70"/>
      <c r="G343" s="70"/>
      <c r="H343" s="86"/>
      <c r="I343" s="75"/>
      <c r="J343" s="70"/>
      <c r="K343" s="90"/>
    </row>
    <row r="344" spans="1:11" ht="30.75" customHeight="1" x14ac:dyDescent="0.15">
      <c r="A344" s="74"/>
      <c r="B344" s="74"/>
      <c r="C344" s="70"/>
      <c r="D344" s="71"/>
      <c r="E344" s="71"/>
      <c r="F344" s="70"/>
      <c r="G344" s="70"/>
      <c r="H344" s="86"/>
      <c r="I344" s="75"/>
      <c r="J344" s="70"/>
      <c r="K344" s="90"/>
    </row>
    <row r="345" spans="1:11" ht="30.75" customHeight="1" x14ac:dyDescent="0.15">
      <c r="A345" s="74"/>
      <c r="B345" s="74"/>
      <c r="C345" s="70"/>
      <c r="D345" s="71"/>
      <c r="E345" s="71"/>
      <c r="F345" s="70"/>
      <c r="G345" s="70"/>
      <c r="H345" s="86"/>
      <c r="I345" s="75"/>
      <c r="J345" s="70"/>
      <c r="K345" s="90"/>
    </row>
    <row r="346" spans="1:11" ht="30.75" customHeight="1" x14ac:dyDescent="0.15">
      <c r="A346" s="74"/>
      <c r="B346" s="74"/>
      <c r="C346" s="70"/>
      <c r="D346" s="71"/>
      <c r="E346" s="71"/>
      <c r="F346" s="70"/>
      <c r="G346" s="70"/>
      <c r="H346" s="86"/>
      <c r="I346" s="75"/>
      <c r="J346" s="70"/>
      <c r="K346" s="90"/>
    </row>
    <row r="347" spans="1:11" ht="30.75" customHeight="1" x14ac:dyDescent="0.15">
      <c r="A347" s="74"/>
      <c r="B347" s="74"/>
      <c r="C347" s="70"/>
      <c r="D347" s="71"/>
      <c r="E347" s="71"/>
      <c r="F347" s="70"/>
      <c r="G347" s="70"/>
      <c r="H347" s="86"/>
      <c r="I347" s="75"/>
      <c r="J347" s="70"/>
      <c r="K347" s="90"/>
    </row>
    <row r="348" spans="1:11" ht="30.75" customHeight="1" x14ac:dyDescent="0.15">
      <c r="A348" s="74"/>
      <c r="B348" s="74"/>
      <c r="C348" s="70"/>
      <c r="D348" s="71"/>
      <c r="E348" s="71"/>
      <c r="F348" s="70"/>
      <c r="G348" s="70"/>
      <c r="H348" s="86"/>
      <c r="I348" s="75"/>
      <c r="J348" s="70"/>
      <c r="K348" s="90"/>
    </row>
    <row r="349" spans="1:11" ht="30.75" customHeight="1" x14ac:dyDescent="0.15">
      <c r="A349" s="74"/>
      <c r="B349" s="74"/>
      <c r="C349" s="70"/>
      <c r="D349" s="71"/>
      <c r="E349" s="71"/>
      <c r="F349" s="70"/>
      <c r="G349" s="70"/>
      <c r="H349" s="86"/>
      <c r="I349" s="75"/>
      <c r="J349" s="70"/>
      <c r="K349" s="90"/>
    </row>
    <row r="350" spans="1:11" ht="30.75" customHeight="1" x14ac:dyDescent="0.15">
      <c r="A350" s="31"/>
      <c r="B350" s="31"/>
      <c r="I350" s="47"/>
      <c r="J350" s="44"/>
      <c r="K350" s="90"/>
    </row>
    <row r="351" spans="1:11" ht="30.75" customHeight="1" x14ac:dyDescent="0.15">
      <c r="A351" s="31"/>
      <c r="B351" s="31"/>
      <c r="I351" s="47"/>
      <c r="J351" s="44"/>
      <c r="K351" s="90"/>
    </row>
    <row r="352" spans="1:11" ht="30.75" customHeight="1" x14ac:dyDescent="0.15">
      <c r="A352" s="31"/>
      <c r="B352" s="31"/>
      <c r="I352" s="47"/>
      <c r="J352" s="44"/>
      <c r="K352" s="90"/>
    </row>
    <row r="353" spans="1:11" ht="30.75" customHeight="1" x14ac:dyDescent="0.15">
      <c r="A353" s="31"/>
      <c r="B353" s="31"/>
      <c r="I353" s="47"/>
      <c r="J353" s="44"/>
      <c r="K353" s="90"/>
    </row>
    <row r="354" spans="1:11" ht="30.75" customHeight="1" x14ac:dyDescent="0.15">
      <c r="A354" s="31"/>
      <c r="B354" s="31"/>
      <c r="I354" s="47"/>
      <c r="J354" s="44"/>
      <c r="K354" s="90"/>
    </row>
    <row r="355" spans="1:11" ht="30.75" customHeight="1" x14ac:dyDescent="0.15">
      <c r="A355" s="31"/>
      <c r="B355" s="31"/>
      <c r="I355" s="47"/>
      <c r="J355" s="44"/>
      <c r="K355" s="90"/>
    </row>
    <row r="356" spans="1:11" ht="30.75" customHeight="1" x14ac:dyDescent="0.15">
      <c r="A356" s="31"/>
      <c r="B356" s="31"/>
      <c r="I356" s="47"/>
      <c r="J356" s="44"/>
      <c r="K356" s="90"/>
    </row>
    <row r="357" spans="1:11" ht="30.75" customHeight="1" x14ac:dyDescent="0.15">
      <c r="A357" s="31"/>
      <c r="B357" s="31"/>
      <c r="I357" s="47"/>
      <c r="J357" s="44"/>
      <c r="K357" s="90"/>
    </row>
    <row r="358" spans="1:11" ht="30.75" customHeight="1" x14ac:dyDescent="0.15">
      <c r="A358" s="31"/>
      <c r="B358" s="31"/>
      <c r="I358" s="47"/>
      <c r="J358" s="44"/>
      <c r="K358" s="90"/>
    </row>
    <row r="359" spans="1:11" ht="30.75" customHeight="1" x14ac:dyDescent="0.15">
      <c r="A359" s="31"/>
      <c r="B359" s="31"/>
      <c r="I359" s="47"/>
      <c r="J359" s="44"/>
      <c r="K359" s="90"/>
    </row>
    <row r="360" spans="1:11" ht="30.75" customHeight="1" x14ac:dyDescent="0.15">
      <c r="A360" s="31"/>
      <c r="B360" s="31"/>
      <c r="I360" s="47"/>
      <c r="J360" s="44"/>
      <c r="K360" s="90"/>
    </row>
    <row r="361" spans="1:11" ht="30.75" customHeight="1" x14ac:dyDescent="0.15">
      <c r="A361" s="31"/>
      <c r="B361" s="31"/>
      <c r="I361" s="47"/>
      <c r="J361" s="44"/>
      <c r="K361" s="90"/>
    </row>
    <row r="362" spans="1:11" ht="30.75" customHeight="1" x14ac:dyDescent="0.15">
      <c r="A362" s="31"/>
      <c r="B362" s="31"/>
      <c r="I362" s="47"/>
      <c r="J362" s="44"/>
      <c r="K362" s="90"/>
    </row>
    <row r="363" spans="1:11" ht="30.75" customHeight="1" x14ac:dyDescent="0.15">
      <c r="A363" s="31"/>
      <c r="B363" s="31"/>
      <c r="I363" s="47"/>
      <c r="J363" s="44"/>
      <c r="K363" s="90"/>
    </row>
    <row r="364" spans="1:11" ht="30.75" customHeight="1" x14ac:dyDescent="0.15">
      <c r="A364" s="31"/>
      <c r="B364" s="31"/>
      <c r="I364" s="47"/>
      <c r="J364" s="44"/>
      <c r="K364" s="90"/>
    </row>
    <row r="365" spans="1:11" ht="30.75" customHeight="1" x14ac:dyDescent="0.15">
      <c r="A365" s="31"/>
      <c r="B365" s="31"/>
      <c r="I365" s="47"/>
      <c r="J365" s="44"/>
      <c r="K365" s="90"/>
    </row>
    <row r="366" spans="1:11" ht="30.75" customHeight="1" x14ac:dyDescent="0.15">
      <c r="A366" s="31"/>
      <c r="B366" s="31"/>
      <c r="I366" s="47"/>
      <c r="J366" s="44"/>
      <c r="K366" s="90"/>
    </row>
    <row r="367" spans="1:11" ht="30.75" customHeight="1" x14ac:dyDescent="0.15">
      <c r="A367" s="31"/>
      <c r="B367" s="31"/>
      <c r="I367" s="47"/>
      <c r="J367" s="44"/>
      <c r="K367" s="90"/>
    </row>
    <row r="368" spans="1:11" ht="30.75" customHeight="1" x14ac:dyDescent="0.15">
      <c r="A368" s="31"/>
      <c r="B368" s="31"/>
      <c r="I368" s="47"/>
      <c r="J368" s="44"/>
      <c r="K368" s="90"/>
    </row>
    <row r="369" spans="1:11" ht="30.75" customHeight="1" x14ac:dyDescent="0.15">
      <c r="A369" s="31"/>
      <c r="B369" s="31"/>
      <c r="I369" s="47"/>
      <c r="J369" s="44"/>
      <c r="K369" s="90"/>
    </row>
    <row r="370" spans="1:11" ht="30.75" customHeight="1" x14ac:dyDescent="0.15">
      <c r="A370" s="31"/>
      <c r="B370" s="31"/>
      <c r="I370" s="47"/>
      <c r="J370" s="44"/>
      <c r="K370" s="90"/>
    </row>
    <row r="371" spans="1:11" ht="30.75" customHeight="1" x14ac:dyDescent="0.15">
      <c r="A371" s="31"/>
      <c r="B371" s="31"/>
      <c r="I371" s="47"/>
      <c r="J371" s="44"/>
      <c r="K371" s="90"/>
    </row>
    <row r="372" spans="1:11" ht="30.75" customHeight="1" x14ac:dyDescent="0.15">
      <c r="A372" s="31"/>
      <c r="B372" s="31"/>
      <c r="I372" s="47"/>
      <c r="J372" s="44"/>
      <c r="K372" s="90"/>
    </row>
    <row r="373" spans="1:11" ht="30.75" customHeight="1" x14ac:dyDescent="0.15">
      <c r="A373" s="31"/>
      <c r="B373" s="31"/>
      <c r="I373" s="47"/>
      <c r="J373" s="44"/>
      <c r="K373" s="90"/>
    </row>
    <row r="374" spans="1:11" ht="30.75" customHeight="1" x14ac:dyDescent="0.15">
      <c r="A374" s="31"/>
      <c r="B374" s="31"/>
      <c r="I374" s="47"/>
      <c r="J374" s="44"/>
      <c r="K374" s="90"/>
    </row>
    <row r="375" spans="1:11" ht="30.75" customHeight="1" x14ac:dyDescent="0.15">
      <c r="A375" s="31"/>
      <c r="B375" s="31"/>
      <c r="I375" s="47"/>
      <c r="J375" s="44"/>
      <c r="K375" s="90"/>
    </row>
    <row r="376" spans="1:11" ht="30.75" customHeight="1" x14ac:dyDescent="0.15">
      <c r="A376" s="31"/>
      <c r="B376" s="31"/>
      <c r="I376" s="47"/>
      <c r="J376" s="44"/>
      <c r="K376" s="90"/>
    </row>
    <row r="377" spans="1:11" ht="30.75" customHeight="1" x14ac:dyDescent="0.15">
      <c r="A377" s="31"/>
      <c r="B377" s="31"/>
      <c r="I377" s="47"/>
      <c r="J377" s="44"/>
      <c r="K377" s="90"/>
    </row>
    <row r="378" spans="1:11" ht="30.75" customHeight="1" x14ac:dyDescent="0.15">
      <c r="A378" s="31"/>
      <c r="B378" s="31"/>
      <c r="I378" s="47"/>
      <c r="J378" s="44"/>
      <c r="K378" s="90"/>
    </row>
    <row r="379" spans="1:11" ht="30.75" customHeight="1" x14ac:dyDescent="0.15">
      <c r="A379" s="31"/>
      <c r="B379" s="31"/>
      <c r="I379" s="47"/>
      <c r="J379" s="44"/>
      <c r="K379" s="90"/>
    </row>
    <row r="380" spans="1:11" ht="30.75" customHeight="1" x14ac:dyDescent="0.15">
      <c r="A380" s="31"/>
      <c r="B380" s="31"/>
      <c r="I380" s="47"/>
      <c r="J380" s="44"/>
      <c r="K380" s="90"/>
    </row>
    <row r="381" spans="1:11" ht="30.75" customHeight="1" x14ac:dyDescent="0.15">
      <c r="A381" s="31"/>
      <c r="B381" s="31"/>
      <c r="I381" s="47"/>
      <c r="J381" s="44"/>
      <c r="K381" s="90"/>
    </row>
    <row r="382" spans="1:11" ht="30.75" customHeight="1" x14ac:dyDescent="0.15">
      <c r="A382" s="31"/>
      <c r="B382" s="31"/>
      <c r="I382" s="47"/>
      <c r="J382" s="44"/>
      <c r="K382" s="90"/>
    </row>
    <row r="383" spans="1:11" ht="30.75" customHeight="1" x14ac:dyDescent="0.15">
      <c r="A383" s="31"/>
      <c r="B383" s="31"/>
      <c r="I383" s="47"/>
      <c r="J383" s="44"/>
      <c r="K383" s="90"/>
    </row>
    <row r="384" spans="1:11" ht="30.75" customHeight="1" x14ac:dyDescent="0.15">
      <c r="A384" s="31"/>
      <c r="B384" s="31"/>
      <c r="I384" s="47"/>
      <c r="J384" s="44"/>
      <c r="K384" s="90"/>
    </row>
    <row r="385" spans="1:11" ht="30.75" customHeight="1" x14ac:dyDescent="0.15">
      <c r="A385" s="31"/>
      <c r="B385" s="31"/>
      <c r="I385" s="47"/>
      <c r="J385" s="44"/>
      <c r="K385" s="90"/>
    </row>
    <row r="386" spans="1:11" ht="30.75" customHeight="1" x14ac:dyDescent="0.15">
      <c r="A386" s="31"/>
      <c r="B386" s="31"/>
      <c r="I386" s="47"/>
      <c r="J386" s="44"/>
      <c r="K386" s="90"/>
    </row>
    <row r="387" spans="1:11" ht="30.75" customHeight="1" x14ac:dyDescent="0.15">
      <c r="A387" s="31"/>
      <c r="B387" s="31"/>
      <c r="I387" s="47"/>
      <c r="J387" s="44"/>
      <c r="K387" s="90"/>
    </row>
    <row r="388" spans="1:11" ht="30.75" customHeight="1" x14ac:dyDescent="0.15">
      <c r="A388" s="31"/>
      <c r="B388" s="31"/>
      <c r="I388" s="47"/>
      <c r="J388" s="44"/>
      <c r="K388" s="90"/>
    </row>
    <row r="389" spans="1:11" ht="30.75" customHeight="1" x14ac:dyDescent="0.15">
      <c r="A389" s="31"/>
      <c r="B389" s="31"/>
      <c r="I389" s="47"/>
      <c r="J389" s="44"/>
      <c r="K389" s="90"/>
    </row>
    <row r="390" spans="1:11" ht="30.75" customHeight="1" x14ac:dyDescent="0.15">
      <c r="A390" s="31"/>
      <c r="B390" s="31"/>
      <c r="I390" s="47"/>
      <c r="J390" s="44"/>
      <c r="K390" s="90"/>
    </row>
    <row r="391" spans="1:11" ht="30.75" customHeight="1" x14ac:dyDescent="0.15">
      <c r="A391" s="31"/>
      <c r="B391" s="31"/>
      <c r="I391" s="47"/>
      <c r="J391" s="44"/>
      <c r="K391" s="90"/>
    </row>
    <row r="392" spans="1:11" ht="30.75" customHeight="1" x14ac:dyDescent="0.15">
      <c r="A392" s="31"/>
      <c r="B392" s="31"/>
      <c r="I392" s="47"/>
      <c r="J392" s="44"/>
      <c r="K392" s="90"/>
    </row>
    <row r="393" spans="1:11" ht="30.75" customHeight="1" x14ac:dyDescent="0.15">
      <c r="A393" s="31"/>
      <c r="B393" s="31"/>
      <c r="I393" s="47"/>
      <c r="J393" s="44"/>
      <c r="K393" s="90"/>
    </row>
    <row r="394" spans="1:11" ht="30.75" customHeight="1" x14ac:dyDescent="0.15">
      <c r="A394" s="31"/>
      <c r="B394" s="31"/>
      <c r="I394" s="47"/>
      <c r="J394" s="44"/>
      <c r="K394" s="90"/>
    </row>
    <row r="395" spans="1:11" ht="30.75" customHeight="1" x14ac:dyDescent="0.15">
      <c r="A395" s="31"/>
      <c r="B395" s="31"/>
      <c r="I395" s="47"/>
      <c r="J395" s="44"/>
      <c r="K395" s="90"/>
    </row>
    <row r="396" spans="1:11" ht="30.75" customHeight="1" x14ac:dyDescent="0.15">
      <c r="A396" s="31"/>
      <c r="B396" s="31"/>
      <c r="I396" s="47"/>
      <c r="J396" s="44"/>
      <c r="K396" s="90"/>
    </row>
    <row r="397" spans="1:11" ht="30.75" customHeight="1" x14ac:dyDescent="0.15">
      <c r="A397" s="31"/>
      <c r="B397" s="31"/>
      <c r="I397" s="47"/>
      <c r="J397" s="44"/>
      <c r="K397" s="90"/>
    </row>
    <row r="398" spans="1:11" ht="30.75" customHeight="1" x14ac:dyDescent="0.15">
      <c r="A398" s="31"/>
      <c r="B398" s="31"/>
      <c r="I398" s="47"/>
      <c r="J398" s="44"/>
      <c r="K398" s="90"/>
    </row>
    <row r="399" spans="1:11" ht="30.75" customHeight="1" x14ac:dyDescent="0.15">
      <c r="A399" s="31"/>
      <c r="B399" s="31"/>
      <c r="I399" s="47"/>
      <c r="J399" s="44"/>
      <c r="K399" s="90"/>
    </row>
    <row r="400" spans="1:11" ht="30.75" customHeight="1" x14ac:dyDescent="0.15">
      <c r="A400" s="31"/>
      <c r="B400" s="31"/>
      <c r="I400" s="47"/>
      <c r="J400" s="44"/>
      <c r="K400" s="90"/>
    </row>
    <row r="401" spans="1:11" ht="30.75" customHeight="1" x14ac:dyDescent="0.15">
      <c r="A401" s="31"/>
      <c r="B401" s="31"/>
      <c r="I401" s="47"/>
      <c r="J401" s="44"/>
      <c r="K401" s="90"/>
    </row>
    <row r="402" spans="1:11" ht="30.75" customHeight="1" x14ac:dyDescent="0.15">
      <c r="A402" s="31"/>
      <c r="B402" s="31"/>
      <c r="I402" s="47"/>
      <c r="J402" s="44"/>
      <c r="K402" s="90"/>
    </row>
    <row r="403" spans="1:11" ht="30.75" customHeight="1" x14ac:dyDescent="0.15">
      <c r="A403" s="31"/>
      <c r="B403" s="31"/>
      <c r="I403" s="47"/>
      <c r="J403" s="44"/>
      <c r="K403" s="90"/>
    </row>
    <row r="404" spans="1:11" ht="30.75" customHeight="1" x14ac:dyDescent="0.15">
      <c r="A404" s="31"/>
      <c r="B404" s="31"/>
      <c r="I404" s="47"/>
      <c r="J404" s="44"/>
      <c r="K404" s="90"/>
    </row>
    <row r="405" spans="1:11" ht="30.75" customHeight="1" x14ac:dyDescent="0.15">
      <c r="A405" s="31"/>
      <c r="B405" s="31"/>
      <c r="I405" s="47"/>
      <c r="J405" s="44"/>
      <c r="K405" s="90"/>
    </row>
    <row r="406" spans="1:11" ht="30.75" customHeight="1" x14ac:dyDescent="0.15">
      <c r="A406" s="31"/>
      <c r="B406" s="31"/>
      <c r="I406" s="47"/>
      <c r="J406" s="44"/>
      <c r="K406" s="90"/>
    </row>
    <row r="407" spans="1:11" ht="30.75" customHeight="1" x14ac:dyDescent="0.15">
      <c r="A407" s="31"/>
      <c r="B407" s="31"/>
      <c r="I407" s="47"/>
      <c r="J407" s="44"/>
      <c r="K407" s="90"/>
    </row>
    <row r="408" spans="1:11" ht="30.75" customHeight="1" x14ac:dyDescent="0.15">
      <c r="A408" s="31"/>
      <c r="B408" s="31"/>
      <c r="I408" s="47"/>
      <c r="J408" s="44"/>
      <c r="K408" s="90"/>
    </row>
    <row r="409" spans="1:11" ht="30.75" customHeight="1" x14ac:dyDescent="0.15">
      <c r="A409" s="31"/>
      <c r="B409" s="31"/>
      <c r="I409" s="47"/>
      <c r="J409" s="44"/>
      <c r="K409" s="90"/>
    </row>
    <row r="410" spans="1:11" ht="30.75" customHeight="1" x14ac:dyDescent="0.15">
      <c r="A410" s="31"/>
      <c r="B410" s="31"/>
      <c r="I410" s="47"/>
      <c r="J410" s="44"/>
      <c r="K410" s="90"/>
    </row>
    <row r="411" spans="1:11" ht="30.75" customHeight="1" x14ac:dyDescent="0.15">
      <c r="A411" s="31"/>
      <c r="B411" s="31"/>
      <c r="I411" s="47"/>
      <c r="J411" s="44"/>
      <c r="K411" s="90"/>
    </row>
    <row r="412" spans="1:11" ht="30.75" customHeight="1" x14ac:dyDescent="0.15">
      <c r="A412" s="31"/>
      <c r="B412" s="31"/>
      <c r="I412" s="47"/>
      <c r="J412" s="44"/>
      <c r="K412" s="90"/>
    </row>
    <row r="413" spans="1:11" ht="30.75" customHeight="1" x14ac:dyDescent="0.15">
      <c r="A413" s="31"/>
      <c r="B413" s="31"/>
      <c r="I413" s="47"/>
      <c r="J413" s="44"/>
      <c r="K413" s="90"/>
    </row>
    <row r="414" spans="1:11" ht="30.75" customHeight="1" x14ac:dyDescent="0.15">
      <c r="A414" s="31"/>
      <c r="B414" s="31"/>
      <c r="I414" s="47"/>
      <c r="J414" s="44"/>
      <c r="K414" s="90"/>
    </row>
    <row r="415" spans="1:11" ht="30.75" customHeight="1" x14ac:dyDescent="0.15">
      <c r="A415" s="31"/>
      <c r="B415" s="31"/>
      <c r="I415" s="47"/>
      <c r="J415" s="44"/>
      <c r="K415" s="90"/>
    </row>
    <row r="416" spans="1:11" ht="30.75" customHeight="1" x14ac:dyDescent="0.15">
      <c r="A416" s="31"/>
      <c r="B416" s="31"/>
      <c r="I416" s="47"/>
      <c r="J416" s="44"/>
      <c r="K416" s="90"/>
    </row>
    <row r="417" spans="1:11" ht="30.75" customHeight="1" x14ac:dyDescent="0.15">
      <c r="A417" s="31"/>
      <c r="B417" s="31"/>
      <c r="I417" s="47"/>
      <c r="J417" s="44"/>
      <c r="K417" s="90"/>
    </row>
    <row r="418" spans="1:11" ht="30.75" customHeight="1" x14ac:dyDescent="0.15">
      <c r="A418" s="31"/>
      <c r="B418" s="31"/>
      <c r="I418" s="47"/>
      <c r="J418" s="44"/>
      <c r="K418" s="90"/>
    </row>
    <row r="419" spans="1:11" ht="30.75" customHeight="1" x14ac:dyDescent="0.15">
      <c r="A419" s="31"/>
      <c r="B419" s="31"/>
      <c r="I419" s="47"/>
      <c r="J419" s="44"/>
      <c r="K419" s="90"/>
    </row>
    <row r="420" spans="1:11" ht="30.75" customHeight="1" x14ac:dyDescent="0.15">
      <c r="A420" s="31"/>
      <c r="B420" s="31"/>
      <c r="I420" s="47"/>
      <c r="J420" s="44"/>
      <c r="K420" s="90"/>
    </row>
    <row r="421" spans="1:11" ht="30.75" customHeight="1" x14ac:dyDescent="0.15">
      <c r="A421" s="31"/>
      <c r="B421" s="31"/>
      <c r="I421" s="47"/>
      <c r="J421" s="44"/>
      <c r="K421" s="90"/>
    </row>
    <row r="422" spans="1:11" ht="30.75" customHeight="1" x14ac:dyDescent="0.15">
      <c r="A422" s="31"/>
      <c r="B422" s="31"/>
      <c r="I422" s="47"/>
      <c r="J422" s="44"/>
      <c r="K422" s="90"/>
    </row>
    <row r="423" spans="1:11" ht="30.75" customHeight="1" x14ac:dyDescent="0.15">
      <c r="A423" s="31"/>
      <c r="B423" s="31"/>
      <c r="I423" s="47"/>
      <c r="J423" s="44"/>
      <c r="K423" s="90"/>
    </row>
    <row r="424" spans="1:11" ht="30.75" customHeight="1" x14ac:dyDescent="0.15">
      <c r="A424" s="31"/>
      <c r="B424" s="31"/>
      <c r="I424" s="47"/>
      <c r="J424" s="44"/>
      <c r="K424" s="90"/>
    </row>
    <row r="425" spans="1:11" ht="30.75" customHeight="1" x14ac:dyDescent="0.15">
      <c r="A425" s="31"/>
      <c r="B425" s="31"/>
      <c r="I425" s="47"/>
      <c r="J425" s="44"/>
      <c r="K425" s="90"/>
    </row>
    <row r="426" spans="1:11" ht="30.75" customHeight="1" x14ac:dyDescent="0.15">
      <c r="A426" s="31"/>
      <c r="B426" s="31"/>
      <c r="I426" s="47"/>
      <c r="J426" s="44"/>
      <c r="K426" s="90"/>
    </row>
    <row r="427" spans="1:11" ht="30.75" customHeight="1" x14ac:dyDescent="0.15">
      <c r="A427" s="31"/>
      <c r="B427" s="31"/>
      <c r="I427" s="47"/>
      <c r="J427" s="44"/>
      <c r="K427" s="90"/>
    </row>
    <row r="428" spans="1:11" ht="30.75" customHeight="1" x14ac:dyDescent="0.15">
      <c r="A428" s="31"/>
      <c r="B428" s="31"/>
      <c r="I428" s="47"/>
      <c r="J428" s="44"/>
      <c r="K428" s="90"/>
    </row>
    <row r="429" spans="1:11" ht="30.75" customHeight="1" x14ac:dyDescent="0.15">
      <c r="A429" s="31"/>
      <c r="B429" s="31"/>
      <c r="I429" s="47"/>
      <c r="J429" s="44"/>
      <c r="K429" s="90"/>
    </row>
    <row r="430" spans="1:11" ht="30.75" customHeight="1" x14ac:dyDescent="0.15">
      <c r="A430" s="31"/>
      <c r="B430" s="31"/>
      <c r="I430" s="47"/>
      <c r="J430" s="44"/>
      <c r="K430" s="90"/>
    </row>
    <row r="431" spans="1:11" ht="30.75" customHeight="1" x14ac:dyDescent="0.15">
      <c r="A431" s="31"/>
      <c r="B431" s="31"/>
      <c r="I431" s="47"/>
      <c r="J431" s="44"/>
      <c r="K431" s="90"/>
    </row>
    <row r="432" spans="1:11" ht="30.75" customHeight="1" x14ac:dyDescent="0.15">
      <c r="A432" s="31"/>
      <c r="B432" s="31"/>
      <c r="I432" s="47"/>
      <c r="J432" s="44"/>
      <c r="K432" s="90"/>
    </row>
    <row r="433" spans="1:11" ht="30.75" customHeight="1" x14ac:dyDescent="0.15">
      <c r="A433" s="31"/>
      <c r="B433" s="31"/>
      <c r="I433" s="47"/>
      <c r="J433" s="44"/>
      <c r="K433" s="90"/>
    </row>
    <row r="434" spans="1:11" ht="30.75" customHeight="1" x14ac:dyDescent="0.15">
      <c r="A434" s="31"/>
      <c r="B434" s="31"/>
      <c r="I434" s="47"/>
      <c r="J434" s="44"/>
      <c r="K434" s="90"/>
    </row>
    <row r="435" spans="1:11" ht="30.75" customHeight="1" x14ac:dyDescent="0.15">
      <c r="A435" s="31"/>
      <c r="B435" s="31"/>
      <c r="I435" s="47"/>
      <c r="J435" s="44"/>
      <c r="K435" s="90"/>
    </row>
    <row r="436" spans="1:11" ht="30.75" customHeight="1" x14ac:dyDescent="0.15">
      <c r="A436" s="31"/>
      <c r="B436" s="31"/>
      <c r="I436" s="47"/>
      <c r="J436" s="44"/>
      <c r="K436" s="90"/>
    </row>
    <row r="437" spans="1:11" ht="30.75" customHeight="1" x14ac:dyDescent="0.15">
      <c r="A437" s="31"/>
      <c r="B437" s="31"/>
      <c r="I437" s="47"/>
      <c r="J437" s="44"/>
      <c r="K437" s="90"/>
    </row>
    <row r="438" spans="1:11" ht="30.75" customHeight="1" x14ac:dyDescent="0.15">
      <c r="A438" s="31"/>
      <c r="B438" s="31"/>
      <c r="I438" s="47"/>
      <c r="J438" s="44"/>
      <c r="K438" s="90"/>
    </row>
    <row r="439" spans="1:11" ht="30.75" customHeight="1" x14ac:dyDescent="0.15">
      <c r="A439" s="31"/>
      <c r="B439" s="31"/>
      <c r="I439" s="47"/>
      <c r="J439" s="44"/>
      <c r="K439" s="90"/>
    </row>
    <row r="440" spans="1:11" ht="30.75" customHeight="1" x14ac:dyDescent="0.15">
      <c r="A440" s="31"/>
      <c r="B440" s="31"/>
      <c r="I440" s="47"/>
      <c r="J440" s="44"/>
      <c r="K440" s="90"/>
    </row>
    <row r="441" spans="1:11" ht="30.75" customHeight="1" x14ac:dyDescent="0.15">
      <c r="A441" s="31"/>
      <c r="B441" s="31"/>
      <c r="I441" s="47"/>
      <c r="J441" s="44"/>
      <c r="K441" s="90"/>
    </row>
    <row r="442" spans="1:11" ht="30.75" customHeight="1" x14ac:dyDescent="0.15">
      <c r="A442" s="31"/>
      <c r="B442" s="31"/>
      <c r="I442" s="47"/>
      <c r="J442" s="44"/>
      <c r="K442" s="90"/>
    </row>
    <row r="443" spans="1:11" ht="30.75" customHeight="1" x14ac:dyDescent="0.15">
      <c r="A443" s="31"/>
      <c r="B443" s="31"/>
      <c r="I443" s="47"/>
      <c r="J443" s="44"/>
      <c r="K443" s="90"/>
    </row>
    <row r="444" spans="1:11" ht="30.75" customHeight="1" x14ac:dyDescent="0.15">
      <c r="A444" s="31"/>
      <c r="B444" s="31"/>
      <c r="I444" s="47"/>
      <c r="J444" s="44"/>
      <c r="K444" s="90"/>
    </row>
    <row r="445" spans="1:11" ht="30.75" customHeight="1" x14ac:dyDescent="0.15">
      <c r="A445" s="31"/>
      <c r="B445" s="31"/>
      <c r="I445" s="47"/>
      <c r="J445" s="44"/>
      <c r="K445" s="90"/>
    </row>
    <row r="446" spans="1:11" ht="30.75" customHeight="1" x14ac:dyDescent="0.15">
      <c r="A446" s="31"/>
      <c r="B446" s="31"/>
      <c r="I446" s="47"/>
      <c r="J446" s="44"/>
      <c r="K446" s="90"/>
    </row>
    <row r="447" spans="1:11" x14ac:dyDescent="0.15">
      <c r="A447" s="31"/>
      <c r="B447" s="31"/>
      <c r="I447" s="47"/>
      <c r="J447" s="44"/>
    </row>
  </sheetData>
  <autoFilter ref="B1:B447"/>
  <mergeCells count="106">
    <mergeCell ref="E91:E97"/>
    <mergeCell ref="J91:J97"/>
    <mergeCell ref="E131:E137"/>
    <mergeCell ref="J131:J137"/>
    <mergeCell ref="D103:D144"/>
    <mergeCell ref="E138:E144"/>
    <mergeCell ref="J138:J144"/>
    <mergeCell ref="E150:E156"/>
    <mergeCell ref="J150:J156"/>
    <mergeCell ref="D150:D191"/>
    <mergeCell ref="E185:E191"/>
    <mergeCell ref="J185:J191"/>
    <mergeCell ref="A149:J149"/>
    <mergeCell ref="F150:H150"/>
    <mergeCell ref="F157:H157"/>
    <mergeCell ref="F164:H164"/>
    <mergeCell ref="E164:E170"/>
    <mergeCell ref="J164:J170"/>
    <mergeCell ref="E171:E177"/>
    <mergeCell ref="J171:J177"/>
    <mergeCell ref="A147:B147"/>
    <mergeCell ref="C147:C148"/>
    <mergeCell ref="D147:H148"/>
    <mergeCell ref="J147:J148"/>
    <mergeCell ref="A196:J196"/>
    <mergeCell ref="D197:D202"/>
    <mergeCell ref="F185:H185"/>
    <mergeCell ref="A194:B194"/>
    <mergeCell ref="C194:C195"/>
    <mergeCell ref="D194:H195"/>
    <mergeCell ref="J194:J195"/>
    <mergeCell ref="I194:I195"/>
    <mergeCell ref="F178:H178"/>
    <mergeCell ref="E178:E184"/>
    <mergeCell ref="J178:J184"/>
    <mergeCell ref="F171:H171"/>
    <mergeCell ref="I147:I148"/>
    <mergeCell ref="F131:H131"/>
    <mergeCell ref="A102:J102"/>
    <mergeCell ref="F103:H103"/>
    <mergeCell ref="F110:H110"/>
    <mergeCell ref="F117:H117"/>
    <mergeCell ref="F138:H138"/>
    <mergeCell ref="E103:E109"/>
    <mergeCell ref="E110:E116"/>
    <mergeCell ref="J103:J109"/>
    <mergeCell ref="J110:J116"/>
    <mergeCell ref="E117:E123"/>
    <mergeCell ref="J117:J123"/>
    <mergeCell ref="E124:E130"/>
    <mergeCell ref="J124:J130"/>
    <mergeCell ref="E157:E163"/>
    <mergeCell ref="J157:J163"/>
    <mergeCell ref="A100:B100"/>
    <mergeCell ref="C100:C101"/>
    <mergeCell ref="D100:H101"/>
    <mergeCell ref="J100:J101"/>
    <mergeCell ref="F124:H124"/>
    <mergeCell ref="I100:I101"/>
    <mergeCell ref="F77:H77"/>
    <mergeCell ref="F84:H84"/>
    <mergeCell ref="A55:J55"/>
    <mergeCell ref="F56:H56"/>
    <mergeCell ref="F63:H63"/>
    <mergeCell ref="F70:H70"/>
    <mergeCell ref="F91:H91"/>
    <mergeCell ref="E56:E62"/>
    <mergeCell ref="J56:J62"/>
    <mergeCell ref="E63:E69"/>
    <mergeCell ref="J63:J69"/>
    <mergeCell ref="E70:E76"/>
    <mergeCell ref="J70:J76"/>
    <mergeCell ref="E77:E83"/>
    <mergeCell ref="J77:J83"/>
    <mergeCell ref="E84:E90"/>
    <mergeCell ref="J84:J90"/>
    <mergeCell ref="D56:D97"/>
    <mergeCell ref="E12:E18"/>
    <mergeCell ref="J12:J18"/>
    <mergeCell ref="E19:E25"/>
    <mergeCell ref="J19:J25"/>
    <mergeCell ref="E26:E32"/>
    <mergeCell ref="J26:J32"/>
    <mergeCell ref="E33:E39"/>
    <mergeCell ref="D50:E50"/>
    <mergeCell ref="A53:B53"/>
    <mergeCell ref="C53:C54"/>
    <mergeCell ref="D53:H54"/>
    <mergeCell ref="J53:J54"/>
    <mergeCell ref="D47:E47"/>
    <mergeCell ref="J47:J49"/>
    <mergeCell ref="D48:E49"/>
    <mergeCell ref="I53:I54"/>
    <mergeCell ref="J33:J39"/>
    <mergeCell ref="D5:D46"/>
    <mergeCell ref="E40:E46"/>
    <mergeCell ref="J40:J46"/>
    <mergeCell ref="A1:F1"/>
    <mergeCell ref="A2:B2"/>
    <mergeCell ref="C2:C3"/>
    <mergeCell ref="D2:H3"/>
    <mergeCell ref="J2:J3"/>
    <mergeCell ref="A4:J4"/>
    <mergeCell ref="I2:I3"/>
    <mergeCell ref="E5:E11"/>
    <mergeCell ref="J5:J11"/>
  </mergeCells>
  <phoneticPr fontId="12"/>
  <pageMargins left="0.70866141732283472" right="0.70866141732283472" top="0.35433070866141736" bottom="0.35433070866141736" header="0.31496062992125984" footer="0.31496062992125984"/>
  <pageSetup paperSize="9" scale="33" fitToHeight="0" orientation="landscape" r:id="rId1"/>
  <headerFooter>
    <oddHeader>&amp;C&amp;P</oddHeader>
  </headerFooter>
  <rowBreaks count="4" manualBreakCount="4">
    <brk id="51" max="16383" man="1"/>
    <brk id="98" max="16383" man="1"/>
    <brk id="145" max="16383" man="1"/>
    <brk id="1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99FF"/>
    <pageSetUpPr fitToPage="1"/>
  </sheetPr>
  <dimension ref="A1:L377"/>
  <sheetViews>
    <sheetView view="pageBreakPreview" zoomScale="50" zoomScaleNormal="80" zoomScaleSheetLayoutView="50" zoomScalePageLayoutView="70" workbookViewId="0">
      <selection activeCell="E34" sqref="E34:G34"/>
    </sheetView>
  </sheetViews>
  <sheetFormatPr defaultRowHeight="13.5" x14ac:dyDescent="0.15"/>
  <cols>
    <col min="1" max="2" width="15.125" style="124" customWidth="1"/>
    <col min="3" max="3" width="69.875" style="124" bestFit="1" customWidth="1"/>
    <col min="4" max="4" width="54" style="129" customWidth="1"/>
    <col min="5" max="5" width="57.25" style="124" bestFit="1" customWidth="1"/>
    <col min="6" max="6" width="28.75" style="124" customWidth="1"/>
    <col min="7" max="7" width="36.25" style="124" customWidth="1"/>
    <col min="8" max="8" width="30.875" style="131" customWidth="1"/>
    <col min="9" max="9" width="15.625" style="124" customWidth="1"/>
    <col min="10" max="10" width="15.125" style="124" customWidth="1"/>
    <col min="11" max="16384" width="9" style="124"/>
  </cols>
  <sheetData>
    <row r="1" spans="1:10" ht="30" customHeight="1" x14ac:dyDescent="0.15">
      <c r="A1" s="34" t="s">
        <v>154</v>
      </c>
      <c r="B1" s="32"/>
      <c r="C1" s="31"/>
      <c r="D1" s="42"/>
      <c r="E1" s="31"/>
      <c r="F1" s="31"/>
      <c r="G1" s="31"/>
      <c r="H1" s="55"/>
      <c r="I1" s="53"/>
      <c r="J1" s="32"/>
    </row>
    <row r="2" spans="1:10" ht="35.25" customHeight="1" x14ac:dyDescent="0.15">
      <c r="A2" s="198" t="s">
        <v>2</v>
      </c>
      <c r="B2" s="198"/>
      <c r="C2" s="207" t="s">
        <v>3</v>
      </c>
      <c r="D2" s="198" t="s">
        <v>4</v>
      </c>
      <c r="E2" s="198"/>
      <c r="F2" s="198"/>
      <c r="G2" s="198"/>
      <c r="H2" s="198"/>
      <c r="I2" s="231" t="s">
        <v>486</v>
      </c>
      <c r="J2" s="198" t="s">
        <v>8</v>
      </c>
    </row>
    <row r="3" spans="1:10" ht="35.25" customHeight="1" x14ac:dyDescent="0.15">
      <c r="A3" s="152" t="s">
        <v>0</v>
      </c>
      <c r="B3" s="152" t="s">
        <v>1</v>
      </c>
      <c r="C3" s="208"/>
      <c r="D3" s="198"/>
      <c r="E3" s="198"/>
      <c r="F3" s="198"/>
      <c r="G3" s="198"/>
      <c r="H3" s="198"/>
      <c r="I3" s="232"/>
      <c r="J3" s="198"/>
    </row>
    <row r="4" spans="1:10" ht="35.25" customHeight="1" x14ac:dyDescent="0.15">
      <c r="A4" s="146" t="s">
        <v>221</v>
      </c>
      <c r="B4" s="146">
        <v>1111</v>
      </c>
      <c r="C4" s="50" t="s">
        <v>723</v>
      </c>
      <c r="D4" s="342" t="s">
        <v>262</v>
      </c>
      <c r="E4" s="160" t="s">
        <v>277</v>
      </c>
      <c r="F4" s="80"/>
      <c r="G4" s="57"/>
      <c r="H4" s="58"/>
      <c r="I4" s="51">
        <v>1798</v>
      </c>
      <c r="J4" s="146" t="s">
        <v>9</v>
      </c>
    </row>
    <row r="5" spans="1:10" ht="35.25" customHeight="1" x14ac:dyDescent="0.15">
      <c r="A5" s="146" t="s">
        <v>221</v>
      </c>
      <c r="B5" s="146">
        <v>1112</v>
      </c>
      <c r="C5" s="50" t="s">
        <v>724</v>
      </c>
      <c r="D5" s="211"/>
      <c r="E5" s="81" t="s">
        <v>271</v>
      </c>
      <c r="F5" s="218" t="s">
        <v>722</v>
      </c>
      <c r="G5" s="218"/>
      <c r="H5" s="155" t="s">
        <v>279</v>
      </c>
      <c r="I5" s="51">
        <v>59</v>
      </c>
      <c r="J5" s="146" t="s">
        <v>10</v>
      </c>
    </row>
    <row r="6" spans="1:10" ht="35.25" customHeight="1" x14ac:dyDescent="0.15">
      <c r="A6" s="146" t="s">
        <v>220</v>
      </c>
      <c r="B6" s="146">
        <v>1121</v>
      </c>
      <c r="C6" s="50" t="s">
        <v>725</v>
      </c>
      <c r="D6" s="211"/>
      <c r="E6" s="160" t="s">
        <v>962</v>
      </c>
      <c r="F6" s="80"/>
      <c r="G6" s="57"/>
      <c r="H6" s="155"/>
      <c r="I6" s="51">
        <v>3621</v>
      </c>
      <c r="J6" s="146" t="s">
        <v>9</v>
      </c>
    </row>
    <row r="7" spans="1:10" ht="35.25" customHeight="1" x14ac:dyDescent="0.15">
      <c r="A7" s="146" t="s">
        <v>220</v>
      </c>
      <c r="B7" s="146">
        <v>1122</v>
      </c>
      <c r="C7" s="50" t="s">
        <v>726</v>
      </c>
      <c r="D7" s="212"/>
      <c r="E7" s="81" t="s">
        <v>278</v>
      </c>
      <c r="F7" s="218" t="s">
        <v>722</v>
      </c>
      <c r="G7" s="218"/>
      <c r="H7" s="155" t="s">
        <v>280</v>
      </c>
      <c r="I7" s="51">
        <v>119</v>
      </c>
      <c r="J7" s="146" t="s">
        <v>10</v>
      </c>
    </row>
    <row r="8" spans="1:10" ht="35.25" customHeight="1" x14ac:dyDescent="0.15">
      <c r="A8" s="146" t="s">
        <v>220</v>
      </c>
      <c r="B8" s="146" t="s">
        <v>285</v>
      </c>
      <c r="C8" s="50" t="s">
        <v>727</v>
      </c>
      <c r="D8" s="209" t="s">
        <v>281</v>
      </c>
      <c r="E8" s="209" t="s">
        <v>262</v>
      </c>
      <c r="F8" s="165" t="s">
        <v>277</v>
      </c>
      <c r="G8" s="57"/>
      <c r="H8" s="155" t="s">
        <v>282</v>
      </c>
      <c r="I8" s="123">
        <v>-18</v>
      </c>
      <c r="J8" s="146" t="s">
        <v>9</v>
      </c>
    </row>
    <row r="9" spans="1:10" ht="35.25" customHeight="1" x14ac:dyDescent="0.15">
      <c r="A9" s="146" t="s">
        <v>220</v>
      </c>
      <c r="B9" s="146" t="s">
        <v>286</v>
      </c>
      <c r="C9" s="50" t="s">
        <v>728</v>
      </c>
      <c r="D9" s="210"/>
      <c r="E9" s="210"/>
      <c r="F9" s="82"/>
      <c r="G9" s="80" t="s">
        <v>722</v>
      </c>
      <c r="H9" s="155" t="s">
        <v>283</v>
      </c>
      <c r="I9" s="123">
        <v>-1</v>
      </c>
      <c r="J9" s="146" t="s">
        <v>10</v>
      </c>
    </row>
    <row r="10" spans="1:10" ht="35.25" customHeight="1" x14ac:dyDescent="0.15">
      <c r="A10" s="146" t="s">
        <v>220</v>
      </c>
      <c r="B10" s="146" t="s">
        <v>287</v>
      </c>
      <c r="C10" s="50" t="s">
        <v>729</v>
      </c>
      <c r="D10" s="210"/>
      <c r="E10" s="210"/>
      <c r="F10" s="164" t="s">
        <v>962</v>
      </c>
      <c r="G10" s="57"/>
      <c r="H10" s="155" t="s">
        <v>284</v>
      </c>
      <c r="I10" s="123">
        <v>-36</v>
      </c>
      <c r="J10" s="146" t="s">
        <v>9</v>
      </c>
    </row>
    <row r="11" spans="1:10" ht="35.25" customHeight="1" x14ac:dyDescent="0.15">
      <c r="A11" s="146" t="s">
        <v>220</v>
      </c>
      <c r="B11" s="146" t="s">
        <v>288</v>
      </c>
      <c r="C11" s="50" t="s">
        <v>730</v>
      </c>
      <c r="D11" s="213"/>
      <c r="E11" s="213"/>
      <c r="F11" s="83"/>
      <c r="G11" s="80" t="s">
        <v>722</v>
      </c>
      <c r="H11" s="155" t="s">
        <v>283</v>
      </c>
      <c r="I11" s="123">
        <v>-1</v>
      </c>
      <c r="J11" s="146" t="s">
        <v>10</v>
      </c>
    </row>
    <row r="12" spans="1:10" ht="35.25" customHeight="1" x14ac:dyDescent="0.15">
      <c r="A12" s="146" t="s">
        <v>220</v>
      </c>
      <c r="B12" s="146" t="s">
        <v>289</v>
      </c>
      <c r="C12" s="50" t="s">
        <v>731</v>
      </c>
      <c r="D12" s="209" t="s">
        <v>302</v>
      </c>
      <c r="E12" s="209" t="s">
        <v>262</v>
      </c>
      <c r="F12" s="165" t="s">
        <v>277</v>
      </c>
      <c r="G12" s="57"/>
      <c r="H12" s="155" t="s">
        <v>282</v>
      </c>
      <c r="I12" s="123">
        <v>-18</v>
      </c>
      <c r="J12" s="146" t="s">
        <v>9</v>
      </c>
    </row>
    <row r="13" spans="1:10" ht="35.25" customHeight="1" x14ac:dyDescent="0.15">
      <c r="A13" s="146" t="s">
        <v>220</v>
      </c>
      <c r="B13" s="146" t="s">
        <v>290</v>
      </c>
      <c r="C13" s="50" t="s">
        <v>732</v>
      </c>
      <c r="D13" s="210"/>
      <c r="E13" s="210"/>
      <c r="F13" s="82"/>
      <c r="G13" s="80" t="s">
        <v>722</v>
      </c>
      <c r="H13" s="155" t="s">
        <v>283</v>
      </c>
      <c r="I13" s="123">
        <v>-1</v>
      </c>
      <c r="J13" s="146" t="s">
        <v>10</v>
      </c>
    </row>
    <row r="14" spans="1:10" ht="35.25" customHeight="1" x14ac:dyDescent="0.15">
      <c r="A14" s="146" t="s">
        <v>220</v>
      </c>
      <c r="B14" s="146" t="s">
        <v>291</v>
      </c>
      <c r="C14" s="50" t="s">
        <v>733</v>
      </c>
      <c r="D14" s="210"/>
      <c r="E14" s="210"/>
      <c r="F14" s="164" t="s">
        <v>962</v>
      </c>
      <c r="G14" s="57"/>
      <c r="H14" s="155" t="s">
        <v>284</v>
      </c>
      <c r="I14" s="123">
        <v>-36</v>
      </c>
      <c r="J14" s="146" t="s">
        <v>9</v>
      </c>
    </row>
    <row r="15" spans="1:10" ht="35.25" customHeight="1" x14ac:dyDescent="0.15">
      <c r="A15" s="146" t="s">
        <v>220</v>
      </c>
      <c r="B15" s="146" t="s">
        <v>292</v>
      </c>
      <c r="C15" s="50" t="s">
        <v>734</v>
      </c>
      <c r="D15" s="213"/>
      <c r="E15" s="213"/>
      <c r="F15" s="83"/>
      <c r="G15" s="80" t="s">
        <v>722</v>
      </c>
      <c r="H15" s="155" t="s">
        <v>283</v>
      </c>
      <c r="I15" s="123">
        <v>-1</v>
      </c>
      <c r="J15" s="146" t="s">
        <v>10</v>
      </c>
    </row>
    <row r="16" spans="1:10" ht="35.25" customHeight="1" x14ac:dyDescent="0.15">
      <c r="A16" s="146" t="s">
        <v>220</v>
      </c>
      <c r="B16" s="146">
        <v>8110</v>
      </c>
      <c r="C16" s="50" t="s">
        <v>102</v>
      </c>
      <c r="D16" s="336" t="s">
        <v>28</v>
      </c>
      <c r="E16" s="337"/>
      <c r="F16" s="340" t="s">
        <v>293</v>
      </c>
      <c r="G16" s="331"/>
      <c r="H16" s="201"/>
      <c r="I16" s="123"/>
      <c r="J16" s="146" t="s">
        <v>9</v>
      </c>
    </row>
    <row r="17" spans="1:10" ht="35.25" customHeight="1" x14ac:dyDescent="0.15">
      <c r="A17" s="146" t="s">
        <v>220</v>
      </c>
      <c r="B17" s="146">
        <v>8111</v>
      </c>
      <c r="C17" s="50" t="s">
        <v>103</v>
      </c>
      <c r="D17" s="338"/>
      <c r="E17" s="339"/>
      <c r="F17" s="341" t="s">
        <v>293</v>
      </c>
      <c r="G17" s="331"/>
      <c r="H17" s="201"/>
      <c r="I17" s="123"/>
      <c r="J17" s="146" t="s">
        <v>10</v>
      </c>
    </row>
    <row r="18" spans="1:10" ht="35.25" customHeight="1" x14ac:dyDescent="0.15">
      <c r="A18" s="146" t="s">
        <v>220</v>
      </c>
      <c r="B18" s="146">
        <v>6105</v>
      </c>
      <c r="C18" s="50" t="s">
        <v>106</v>
      </c>
      <c r="D18" s="342" t="s">
        <v>84</v>
      </c>
      <c r="E18" s="217" t="s">
        <v>303</v>
      </c>
      <c r="F18" s="156" t="s">
        <v>24</v>
      </c>
      <c r="G18" s="80"/>
      <c r="H18" s="155" t="s">
        <v>61</v>
      </c>
      <c r="I18" s="123">
        <v>-376</v>
      </c>
      <c r="J18" s="146" t="s">
        <v>9</v>
      </c>
    </row>
    <row r="19" spans="1:10" ht="35.25" customHeight="1" x14ac:dyDescent="0.15">
      <c r="A19" s="146" t="s">
        <v>220</v>
      </c>
      <c r="B19" s="146">
        <v>6106</v>
      </c>
      <c r="C19" s="50" t="s">
        <v>107</v>
      </c>
      <c r="D19" s="212"/>
      <c r="E19" s="217"/>
      <c r="F19" s="156" t="s">
        <v>963</v>
      </c>
      <c r="G19" s="80"/>
      <c r="H19" s="155" t="s">
        <v>62</v>
      </c>
      <c r="I19" s="123">
        <v>-752</v>
      </c>
      <c r="J19" s="146" t="s">
        <v>10</v>
      </c>
    </row>
    <row r="20" spans="1:10" ht="35.25" customHeight="1" x14ac:dyDescent="0.15">
      <c r="A20" s="146" t="s">
        <v>220</v>
      </c>
      <c r="B20" s="146">
        <v>5612</v>
      </c>
      <c r="C20" s="50" t="s">
        <v>304</v>
      </c>
      <c r="D20" s="153" t="s">
        <v>305</v>
      </c>
      <c r="E20" s="148"/>
      <c r="F20" s="80"/>
      <c r="G20" s="80"/>
      <c r="H20" s="155" t="s">
        <v>306</v>
      </c>
      <c r="I20" s="123">
        <v>-47</v>
      </c>
      <c r="J20" s="146" t="s">
        <v>307</v>
      </c>
    </row>
    <row r="21" spans="1:10" ht="35.25" customHeight="1" x14ac:dyDescent="0.15">
      <c r="A21" s="146" t="s">
        <v>220</v>
      </c>
      <c r="B21" s="146">
        <v>5010</v>
      </c>
      <c r="C21" s="50" t="s">
        <v>108</v>
      </c>
      <c r="D21" s="151" t="s">
        <v>308</v>
      </c>
      <c r="E21" s="80"/>
      <c r="F21" s="80"/>
      <c r="G21" s="80"/>
      <c r="H21" s="155" t="s">
        <v>58</v>
      </c>
      <c r="I21" s="123">
        <v>100</v>
      </c>
      <c r="J21" s="220" t="s">
        <v>313</v>
      </c>
    </row>
    <row r="22" spans="1:10" ht="35.25" customHeight="1" x14ac:dyDescent="0.15">
      <c r="A22" s="146" t="s">
        <v>220</v>
      </c>
      <c r="B22" s="146">
        <v>6109</v>
      </c>
      <c r="C22" s="50" t="s">
        <v>105</v>
      </c>
      <c r="D22" s="151" t="s">
        <v>176</v>
      </c>
      <c r="E22" s="80"/>
      <c r="F22" s="80"/>
      <c r="G22" s="80"/>
      <c r="H22" s="155" t="s">
        <v>60</v>
      </c>
      <c r="I22" s="123">
        <v>240</v>
      </c>
      <c r="J22" s="221"/>
    </row>
    <row r="23" spans="1:10" s="125" customFormat="1" ht="35.25" customHeight="1" x14ac:dyDescent="0.15">
      <c r="A23" s="146" t="s">
        <v>220</v>
      </c>
      <c r="B23" s="146">
        <v>6116</v>
      </c>
      <c r="C23" s="50" t="s">
        <v>175</v>
      </c>
      <c r="D23" s="224" t="s">
        <v>177</v>
      </c>
      <c r="E23" s="218"/>
      <c r="F23" s="218"/>
      <c r="G23" s="218"/>
      <c r="H23" s="155" t="s">
        <v>179</v>
      </c>
      <c r="I23" s="123">
        <v>50</v>
      </c>
      <c r="J23" s="221"/>
    </row>
    <row r="24" spans="1:10" ht="35.25" customHeight="1" x14ac:dyDescent="0.15">
      <c r="A24" s="146" t="s">
        <v>220</v>
      </c>
      <c r="B24" s="146">
        <v>5003</v>
      </c>
      <c r="C24" s="50" t="s">
        <v>181</v>
      </c>
      <c r="D24" s="151" t="s">
        <v>178</v>
      </c>
      <c r="E24" s="80"/>
      <c r="F24" s="80"/>
      <c r="G24" s="80"/>
      <c r="H24" s="155" t="s">
        <v>180</v>
      </c>
      <c r="I24" s="123">
        <v>200</v>
      </c>
      <c r="J24" s="221"/>
    </row>
    <row r="25" spans="1:10" ht="35.25" customHeight="1" x14ac:dyDescent="0.15">
      <c r="A25" s="146" t="s">
        <v>220</v>
      </c>
      <c r="B25" s="146">
        <v>5004</v>
      </c>
      <c r="C25" s="50" t="s">
        <v>182</v>
      </c>
      <c r="D25" s="223" t="s">
        <v>311</v>
      </c>
      <c r="E25" s="224" t="s">
        <v>185</v>
      </c>
      <c r="F25" s="218"/>
      <c r="G25" s="218"/>
      <c r="H25" s="155" t="s">
        <v>64</v>
      </c>
      <c r="I25" s="123">
        <v>150</v>
      </c>
      <c r="J25" s="221"/>
    </row>
    <row r="26" spans="1:10" s="126" customFormat="1" ht="35.25" customHeight="1" x14ac:dyDescent="0.15">
      <c r="A26" s="146" t="s">
        <v>220</v>
      </c>
      <c r="B26" s="146">
        <v>5011</v>
      </c>
      <c r="C26" s="50" t="s">
        <v>183</v>
      </c>
      <c r="D26" s="223"/>
      <c r="E26" s="224" t="s">
        <v>186</v>
      </c>
      <c r="F26" s="218"/>
      <c r="G26" s="218"/>
      <c r="H26" s="155" t="s">
        <v>184</v>
      </c>
      <c r="I26" s="123">
        <v>160</v>
      </c>
      <c r="J26" s="221"/>
    </row>
    <row r="27" spans="1:10" s="126" customFormat="1" ht="35.25" customHeight="1" x14ac:dyDescent="0.15">
      <c r="A27" s="146" t="s">
        <v>220</v>
      </c>
      <c r="B27" s="146">
        <v>6310</v>
      </c>
      <c r="C27" s="50" t="s">
        <v>309</v>
      </c>
      <c r="D27" s="151" t="s">
        <v>310</v>
      </c>
      <c r="E27" s="147"/>
      <c r="F27" s="147"/>
      <c r="G27" s="147"/>
      <c r="H27" s="155" t="s">
        <v>312</v>
      </c>
      <c r="I27" s="123">
        <v>480</v>
      </c>
      <c r="J27" s="221"/>
    </row>
    <row r="28" spans="1:10" s="126" customFormat="1" ht="35.25" customHeight="1" x14ac:dyDescent="0.15">
      <c r="A28" s="146" t="s">
        <v>220</v>
      </c>
      <c r="B28" s="146">
        <v>6011</v>
      </c>
      <c r="C28" s="50" t="s">
        <v>193</v>
      </c>
      <c r="D28" s="342" t="s">
        <v>481</v>
      </c>
      <c r="E28" s="334" t="s">
        <v>187</v>
      </c>
      <c r="F28" s="59" t="s">
        <v>24</v>
      </c>
      <c r="G28" s="97"/>
      <c r="H28" s="155" t="s">
        <v>189</v>
      </c>
      <c r="I28" s="123">
        <v>88</v>
      </c>
      <c r="J28" s="221"/>
    </row>
    <row r="29" spans="1:10" s="126" customFormat="1" ht="35.25" customHeight="1" x14ac:dyDescent="0.15">
      <c r="A29" s="146" t="s">
        <v>220</v>
      </c>
      <c r="B29" s="146">
        <v>6012</v>
      </c>
      <c r="C29" s="50" t="s">
        <v>194</v>
      </c>
      <c r="D29" s="211"/>
      <c r="E29" s="335"/>
      <c r="F29" s="59" t="s">
        <v>963</v>
      </c>
      <c r="G29" s="97"/>
      <c r="H29" s="155" t="s">
        <v>190</v>
      </c>
      <c r="I29" s="123">
        <v>176</v>
      </c>
      <c r="J29" s="221"/>
    </row>
    <row r="30" spans="1:10" ht="35.25" customHeight="1" x14ac:dyDescent="0.15">
      <c r="A30" s="146" t="s">
        <v>220</v>
      </c>
      <c r="B30" s="146">
        <v>6107</v>
      </c>
      <c r="C30" s="50" t="s">
        <v>121</v>
      </c>
      <c r="D30" s="211"/>
      <c r="E30" s="334" t="s">
        <v>188</v>
      </c>
      <c r="F30" s="59" t="s">
        <v>24</v>
      </c>
      <c r="G30" s="97"/>
      <c r="H30" s="155" t="s">
        <v>45</v>
      </c>
      <c r="I30" s="123">
        <v>72</v>
      </c>
      <c r="J30" s="221"/>
    </row>
    <row r="31" spans="1:10" ht="35.25" customHeight="1" x14ac:dyDescent="0.15">
      <c r="A31" s="146" t="s">
        <v>220</v>
      </c>
      <c r="B31" s="146">
        <v>6108</v>
      </c>
      <c r="C31" s="50" t="s">
        <v>122</v>
      </c>
      <c r="D31" s="211"/>
      <c r="E31" s="335"/>
      <c r="F31" s="59" t="s">
        <v>963</v>
      </c>
      <c r="G31" s="97"/>
      <c r="H31" s="155" t="s">
        <v>46</v>
      </c>
      <c r="I31" s="123">
        <v>144</v>
      </c>
      <c r="J31" s="221"/>
    </row>
    <row r="32" spans="1:10" ht="35.25" customHeight="1" x14ac:dyDescent="0.15">
      <c r="A32" s="146" t="s">
        <v>220</v>
      </c>
      <c r="B32" s="146">
        <v>6103</v>
      </c>
      <c r="C32" s="50" t="s">
        <v>191</v>
      </c>
      <c r="D32" s="211"/>
      <c r="E32" s="334" t="s">
        <v>196</v>
      </c>
      <c r="F32" s="59" t="s">
        <v>24</v>
      </c>
      <c r="G32" s="97"/>
      <c r="H32" s="155" t="s">
        <v>49</v>
      </c>
      <c r="I32" s="123">
        <v>24</v>
      </c>
      <c r="J32" s="221"/>
    </row>
    <row r="33" spans="1:10" ht="35.25" customHeight="1" x14ac:dyDescent="0.15">
      <c r="A33" s="146" t="s">
        <v>220</v>
      </c>
      <c r="B33" s="146">
        <v>6104</v>
      </c>
      <c r="C33" s="50" t="s">
        <v>192</v>
      </c>
      <c r="D33" s="212"/>
      <c r="E33" s="335"/>
      <c r="F33" s="59" t="s">
        <v>963</v>
      </c>
      <c r="G33" s="97"/>
      <c r="H33" s="155" t="s">
        <v>47</v>
      </c>
      <c r="I33" s="123">
        <v>48</v>
      </c>
      <c r="J33" s="221"/>
    </row>
    <row r="34" spans="1:10" ht="35.25" customHeight="1" x14ac:dyDescent="0.15">
      <c r="A34" s="146" t="s">
        <v>220</v>
      </c>
      <c r="B34" s="146">
        <v>4001</v>
      </c>
      <c r="C34" s="50" t="s">
        <v>195</v>
      </c>
      <c r="D34" s="217" t="s">
        <v>482</v>
      </c>
      <c r="E34" s="217" t="s">
        <v>197</v>
      </c>
      <c r="F34" s="217"/>
      <c r="G34" s="348"/>
      <c r="H34" s="155" t="s">
        <v>19</v>
      </c>
      <c r="I34" s="123">
        <v>100</v>
      </c>
      <c r="J34" s="221"/>
    </row>
    <row r="35" spans="1:10" ht="35.25" customHeight="1" x14ac:dyDescent="0.15">
      <c r="A35" s="146" t="s">
        <v>220</v>
      </c>
      <c r="B35" s="146">
        <v>4002</v>
      </c>
      <c r="C35" s="50" t="s">
        <v>314</v>
      </c>
      <c r="D35" s="217"/>
      <c r="E35" s="159" t="s">
        <v>198</v>
      </c>
      <c r="F35" s="332"/>
      <c r="G35" s="333"/>
      <c r="H35" s="155" t="s">
        <v>18</v>
      </c>
      <c r="I35" s="127">
        <v>200</v>
      </c>
      <c r="J35" s="221"/>
    </row>
    <row r="36" spans="1:10" s="126" customFormat="1" ht="35.25" customHeight="1" x14ac:dyDescent="0.15">
      <c r="A36" s="146" t="s">
        <v>220</v>
      </c>
      <c r="B36" s="146">
        <v>6200</v>
      </c>
      <c r="C36" s="50" t="s">
        <v>199</v>
      </c>
      <c r="D36" s="223" t="s">
        <v>483</v>
      </c>
      <c r="E36" s="224" t="s">
        <v>208</v>
      </c>
      <c r="F36" s="218"/>
      <c r="G36" s="218"/>
      <c r="H36" s="155" t="s">
        <v>202</v>
      </c>
      <c r="I36" s="123">
        <v>20</v>
      </c>
      <c r="J36" s="216" t="s">
        <v>164</v>
      </c>
    </row>
    <row r="37" spans="1:10" ht="35.25" customHeight="1" x14ac:dyDescent="0.15">
      <c r="A37" s="146" t="s">
        <v>220</v>
      </c>
      <c r="B37" s="146">
        <v>6201</v>
      </c>
      <c r="C37" s="50" t="s">
        <v>200</v>
      </c>
      <c r="D37" s="223"/>
      <c r="E37" s="223" t="s">
        <v>201</v>
      </c>
      <c r="F37" s="223"/>
      <c r="G37" s="224"/>
      <c r="H37" s="155" t="s">
        <v>163</v>
      </c>
      <c r="I37" s="123">
        <v>5</v>
      </c>
      <c r="J37" s="216"/>
    </row>
    <row r="38" spans="1:10" s="126" customFormat="1" ht="35.25" customHeight="1" x14ac:dyDescent="0.15">
      <c r="A38" s="146" t="s">
        <v>220</v>
      </c>
      <c r="B38" s="146">
        <v>6311</v>
      </c>
      <c r="C38" s="50" t="s">
        <v>209</v>
      </c>
      <c r="D38" s="224" t="s">
        <v>484</v>
      </c>
      <c r="E38" s="218"/>
      <c r="F38" s="218"/>
      <c r="G38" s="218"/>
      <c r="H38" s="158" t="s">
        <v>203</v>
      </c>
      <c r="I38" s="123">
        <v>40</v>
      </c>
      <c r="J38" s="216" t="s">
        <v>9</v>
      </c>
    </row>
    <row r="39" spans="1:10" ht="35.25" customHeight="1" x14ac:dyDescent="0.15">
      <c r="A39" s="146" t="s">
        <v>220</v>
      </c>
      <c r="B39" s="146">
        <v>6100</v>
      </c>
      <c r="C39" s="50" t="s">
        <v>157</v>
      </c>
      <c r="D39" s="209" t="s">
        <v>735</v>
      </c>
      <c r="E39" s="59" t="s">
        <v>736</v>
      </c>
      <c r="F39" s="331" t="s">
        <v>737</v>
      </c>
      <c r="G39" s="331"/>
      <c r="H39" s="201"/>
      <c r="I39" s="123"/>
      <c r="J39" s="216"/>
    </row>
    <row r="40" spans="1:10" ht="35.25" customHeight="1" x14ac:dyDescent="0.15">
      <c r="A40" s="146" t="s">
        <v>220</v>
      </c>
      <c r="B40" s="146">
        <v>6110</v>
      </c>
      <c r="C40" s="50" t="s">
        <v>158</v>
      </c>
      <c r="D40" s="210"/>
      <c r="E40" s="59" t="s">
        <v>738</v>
      </c>
      <c r="F40" s="331" t="s">
        <v>739</v>
      </c>
      <c r="G40" s="331"/>
      <c r="H40" s="201"/>
      <c r="I40" s="123"/>
      <c r="J40" s="216"/>
    </row>
    <row r="41" spans="1:10" ht="35.25" customHeight="1" x14ac:dyDescent="0.15">
      <c r="A41" s="146" t="s">
        <v>220</v>
      </c>
      <c r="B41" s="146">
        <v>6111</v>
      </c>
      <c r="C41" s="50" t="s">
        <v>159</v>
      </c>
      <c r="D41" s="210"/>
      <c r="E41" s="59" t="s">
        <v>740</v>
      </c>
      <c r="F41" s="331" t="s">
        <v>741</v>
      </c>
      <c r="G41" s="331"/>
      <c r="H41" s="201"/>
      <c r="I41" s="123"/>
      <c r="J41" s="216"/>
    </row>
    <row r="42" spans="1:10" ht="35.25" customHeight="1" x14ac:dyDescent="0.15">
      <c r="A42" s="146" t="s">
        <v>220</v>
      </c>
      <c r="B42" s="146">
        <v>6380</v>
      </c>
      <c r="C42" s="50" t="s">
        <v>510</v>
      </c>
      <c r="D42" s="213"/>
      <c r="E42" s="59" t="s">
        <v>742</v>
      </c>
      <c r="F42" s="158"/>
      <c r="G42" s="158"/>
      <c r="H42" s="155" t="s">
        <v>511</v>
      </c>
      <c r="I42" s="123"/>
      <c r="J42" s="216"/>
    </row>
    <row r="43" spans="1:10" ht="35.25" customHeight="1" x14ac:dyDescent="0.15">
      <c r="A43" s="67"/>
      <c r="B43" s="67"/>
      <c r="C43" s="68"/>
      <c r="D43" s="166"/>
      <c r="E43" s="169"/>
      <c r="F43" s="169"/>
      <c r="G43" s="169"/>
      <c r="H43" s="169"/>
      <c r="I43" s="89"/>
      <c r="J43" s="67"/>
    </row>
    <row r="44" spans="1:10" ht="35.25" customHeight="1" x14ac:dyDescent="0.15">
      <c r="A44" s="34" t="s">
        <v>20</v>
      </c>
      <c r="B44" s="31"/>
      <c r="C44" s="31"/>
      <c r="D44" s="42"/>
      <c r="E44" s="31"/>
      <c r="F44" s="31"/>
      <c r="G44" s="31"/>
      <c r="H44" s="55"/>
      <c r="I44" s="84"/>
      <c r="J44" s="31"/>
    </row>
    <row r="45" spans="1:10" ht="35.25" customHeight="1" x14ac:dyDescent="0.15">
      <c r="A45" s="198" t="s">
        <v>2</v>
      </c>
      <c r="B45" s="198"/>
      <c r="C45" s="207" t="s">
        <v>3</v>
      </c>
      <c r="D45" s="198" t="s">
        <v>4</v>
      </c>
      <c r="E45" s="198"/>
      <c r="F45" s="198"/>
      <c r="G45" s="198"/>
      <c r="H45" s="198"/>
      <c r="I45" s="346" t="s">
        <v>486</v>
      </c>
      <c r="J45" s="198" t="s">
        <v>8</v>
      </c>
    </row>
    <row r="46" spans="1:10" ht="35.25" customHeight="1" x14ac:dyDescent="0.15">
      <c r="A46" s="152" t="s">
        <v>0</v>
      </c>
      <c r="B46" s="152" t="s">
        <v>1</v>
      </c>
      <c r="C46" s="208"/>
      <c r="D46" s="198"/>
      <c r="E46" s="198"/>
      <c r="F46" s="198"/>
      <c r="G46" s="198"/>
      <c r="H46" s="198"/>
      <c r="I46" s="347"/>
      <c r="J46" s="198"/>
    </row>
    <row r="47" spans="1:10" ht="35.25" customHeight="1" x14ac:dyDescent="0.15">
      <c r="A47" s="146" t="s">
        <v>220</v>
      </c>
      <c r="B47" s="146">
        <v>8001</v>
      </c>
      <c r="C47" s="50" t="s">
        <v>743</v>
      </c>
      <c r="D47" s="342" t="s">
        <v>262</v>
      </c>
      <c r="E47" s="216" t="s">
        <v>24</v>
      </c>
      <c r="F47" s="200" t="s">
        <v>315</v>
      </c>
      <c r="G47" s="200"/>
      <c r="H47" s="343" t="s">
        <v>140</v>
      </c>
      <c r="I47" s="51">
        <v>1259</v>
      </c>
      <c r="J47" s="146" t="s">
        <v>9</v>
      </c>
    </row>
    <row r="48" spans="1:10" ht="35.25" customHeight="1" x14ac:dyDescent="0.15">
      <c r="A48" s="146" t="s">
        <v>220</v>
      </c>
      <c r="B48" s="146">
        <v>8002</v>
      </c>
      <c r="C48" s="50" t="s">
        <v>744</v>
      </c>
      <c r="D48" s="211"/>
      <c r="E48" s="216"/>
      <c r="F48" s="200" t="s">
        <v>316</v>
      </c>
      <c r="G48" s="200"/>
      <c r="H48" s="344"/>
      <c r="I48" s="51">
        <v>41</v>
      </c>
      <c r="J48" s="146" t="s">
        <v>10</v>
      </c>
    </row>
    <row r="49" spans="1:12" ht="35.25" customHeight="1" x14ac:dyDescent="0.15">
      <c r="A49" s="146" t="s">
        <v>220</v>
      </c>
      <c r="B49" s="146">
        <v>8011</v>
      </c>
      <c r="C49" s="50" t="s">
        <v>745</v>
      </c>
      <c r="D49" s="211"/>
      <c r="E49" s="216" t="s">
        <v>962</v>
      </c>
      <c r="F49" s="200" t="s">
        <v>317</v>
      </c>
      <c r="G49" s="200"/>
      <c r="H49" s="344"/>
      <c r="I49" s="51">
        <v>2535</v>
      </c>
      <c r="J49" s="146" t="s">
        <v>9</v>
      </c>
    </row>
    <row r="50" spans="1:12" ht="35.25" customHeight="1" x14ac:dyDescent="0.15">
      <c r="A50" s="146" t="s">
        <v>220</v>
      </c>
      <c r="B50" s="146">
        <v>8012</v>
      </c>
      <c r="C50" s="50" t="s">
        <v>746</v>
      </c>
      <c r="D50" s="212"/>
      <c r="E50" s="216"/>
      <c r="F50" s="200" t="s">
        <v>318</v>
      </c>
      <c r="G50" s="200"/>
      <c r="H50" s="345"/>
      <c r="I50" s="51">
        <v>83</v>
      </c>
      <c r="J50" s="146" t="s">
        <v>10</v>
      </c>
    </row>
    <row r="51" spans="1:12" ht="35.25" customHeight="1" x14ac:dyDescent="0.15">
      <c r="A51" s="31"/>
      <c r="B51" s="31"/>
      <c r="C51" s="31"/>
      <c r="D51" s="42"/>
      <c r="E51" s="31"/>
      <c r="F51" s="31"/>
      <c r="G51" s="31"/>
      <c r="H51" s="55"/>
      <c r="I51" s="53"/>
      <c r="J51" s="31"/>
    </row>
    <row r="52" spans="1:12" ht="35.25" customHeight="1" x14ac:dyDescent="0.15">
      <c r="A52" s="35" t="s">
        <v>21</v>
      </c>
      <c r="B52" s="31"/>
      <c r="C52" s="31"/>
      <c r="D52" s="42"/>
      <c r="E52" s="31"/>
      <c r="F52" s="31"/>
      <c r="G52" s="31"/>
      <c r="H52" s="55"/>
      <c r="I52" s="53"/>
      <c r="J52" s="31"/>
    </row>
    <row r="53" spans="1:12" ht="35.25" customHeight="1" x14ac:dyDescent="0.15">
      <c r="A53" s="198" t="s">
        <v>2</v>
      </c>
      <c r="B53" s="198"/>
      <c r="C53" s="207" t="s">
        <v>3</v>
      </c>
      <c r="D53" s="198" t="s">
        <v>4</v>
      </c>
      <c r="E53" s="198"/>
      <c r="F53" s="198"/>
      <c r="G53" s="198"/>
      <c r="H53" s="198"/>
      <c r="I53" s="346" t="s">
        <v>486</v>
      </c>
      <c r="J53" s="198" t="s">
        <v>8</v>
      </c>
    </row>
    <row r="54" spans="1:12" ht="35.25" customHeight="1" x14ac:dyDescent="0.15">
      <c r="A54" s="152" t="s">
        <v>0</v>
      </c>
      <c r="B54" s="152" t="s">
        <v>1</v>
      </c>
      <c r="C54" s="208"/>
      <c r="D54" s="198"/>
      <c r="E54" s="198"/>
      <c r="F54" s="198"/>
      <c r="G54" s="198"/>
      <c r="H54" s="198"/>
      <c r="I54" s="347"/>
      <c r="J54" s="198"/>
    </row>
    <row r="55" spans="1:12" ht="35.25" customHeight="1" x14ac:dyDescent="0.15">
      <c r="A55" s="146" t="s">
        <v>220</v>
      </c>
      <c r="B55" s="146">
        <v>9001</v>
      </c>
      <c r="C55" s="50" t="s">
        <v>747</v>
      </c>
      <c r="D55" s="342" t="s">
        <v>262</v>
      </c>
      <c r="E55" s="216" t="s">
        <v>24</v>
      </c>
      <c r="F55" s="200" t="s">
        <v>315</v>
      </c>
      <c r="G55" s="200"/>
      <c r="H55" s="343" t="s">
        <v>141</v>
      </c>
      <c r="I55" s="51">
        <v>1259</v>
      </c>
      <c r="J55" s="146" t="s">
        <v>9</v>
      </c>
      <c r="L55" s="128"/>
    </row>
    <row r="56" spans="1:12" ht="35.25" customHeight="1" x14ac:dyDescent="0.15">
      <c r="A56" s="146" t="s">
        <v>220</v>
      </c>
      <c r="B56" s="146">
        <v>9002</v>
      </c>
      <c r="C56" s="50" t="s">
        <v>748</v>
      </c>
      <c r="D56" s="211"/>
      <c r="E56" s="216"/>
      <c r="F56" s="200" t="s">
        <v>316</v>
      </c>
      <c r="G56" s="200"/>
      <c r="H56" s="344"/>
      <c r="I56" s="51">
        <v>41</v>
      </c>
      <c r="J56" s="146" t="s">
        <v>10</v>
      </c>
      <c r="L56" s="128"/>
    </row>
    <row r="57" spans="1:12" ht="35.25" customHeight="1" x14ac:dyDescent="0.15">
      <c r="A57" s="146" t="s">
        <v>220</v>
      </c>
      <c r="B57" s="146">
        <v>9011</v>
      </c>
      <c r="C57" s="50" t="s">
        <v>749</v>
      </c>
      <c r="D57" s="211"/>
      <c r="E57" s="216" t="s">
        <v>962</v>
      </c>
      <c r="F57" s="200" t="s">
        <v>317</v>
      </c>
      <c r="G57" s="200"/>
      <c r="H57" s="344"/>
      <c r="I57" s="51">
        <v>2535</v>
      </c>
      <c r="J57" s="146" t="s">
        <v>9</v>
      </c>
      <c r="L57" s="128"/>
    </row>
    <row r="58" spans="1:12" ht="35.25" customHeight="1" x14ac:dyDescent="0.15">
      <c r="A58" s="146" t="s">
        <v>220</v>
      </c>
      <c r="B58" s="146">
        <v>9012</v>
      </c>
      <c r="C58" s="50" t="s">
        <v>750</v>
      </c>
      <c r="D58" s="212"/>
      <c r="E58" s="216"/>
      <c r="F58" s="200" t="s">
        <v>318</v>
      </c>
      <c r="G58" s="200"/>
      <c r="H58" s="345"/>
      <c r="I58" s="51">
        <v>83</v>
      </c>
      <c r="J58" s="146" t="s">
        <v>10</v>
      </c>
      <c r="L58" s="128"/>
    </row>
    <row r="59" spans="1:12" ht="24.75" customHeight="1" x14ac:dyDescent="0.15">
      <c r="A59" s="34" t="s">
        <v>752</v>
      </c>
      <c r="B59" s="31"/>
      <c r="C59" s="31"/>
      <c r="D59" s="42"/>
      <c r="E59" s="31"/>
      <c r="F59" s="31"/>
      <c r="G59" s="31"/>
      <c r="H59" s="55"/>
      <c r="I59" s="31"/>
      <c r="J59" s="31"/>
    </row>
    <row r="351" spans="6:6" x14ac:dyDescent="0.15">
      <c r="F351" s="130"/>
    </row>
    <row r="360" spans="6:6" x14ac:dyDescent="0.15">
      <c r="F360" s="130"/>
    </row>
    <row r="369" spans="6:6" x14ac:dyDescent="0.15">
      <c r="F369" s="130"/>
    </row>
    <row r="377" spans="6:6" x14ac:dyDescent="0.15">
      <c r="F377" s="130"/>
    </row>
  </sheetData>
  <mergeCells count="65">
    <mergeCell ref="J38:J42"/>
    <mergeCell ref="D38:G38"/>
    <mergeCell ref="F39:H39"/>
    <mergeCell ref="J2:J3"/>
    <mergeCell ref="J36:J37"/>
    <mergeCell ref="D36:D37"/>
    <mergeCell ref="E37:G37"/>
    <mergeCell ref="E36:G36"/>
    <mergeCell ref="E25:G25"/>
    <mergeCell ref="E26:G26"/>
    <mergeCell ref="D8:D11"/>
    <mergeCell ref="D12:D15"/>
    <mergeCell ref="E34:G34"/>
    <mergeCell ref="D23:G23"/>
    <mergeCell ref="J21:J35"/>
    <mergeCell ref="E12:E15"/>
    <mergeCell ref="J53:J54"/>
    <mergeCell ref="D55:D58"/>
    <mergeCell ref="H55:H58"/>
    <mergeCell ref="J45:J46"/>
    <mergeCell ref="E57:E58"/>
    <mergeCell ref="F57:G57"/>
    <mergeCell ref="F58:G58"/>
    <mergeCell ref="E55:E56"/>
    <mergeCell ref="F55:G55"/>
    <mergeCell ref="F56:G56"/>
    <mergeCell ref="I45:I46"/>
    <mergeCell ref="I53:I54"/>
    <mergeCell ref="A53:B53"/>
    <mergeCell ref="C53:C54"/>
    <mergeCell ref="D53:H54"/>
    <mergeCell ref="A45:B45"/>
    <mergeCell ref="C45:C46"/>
    <mergeCell ref="D45:H46"/>
    <mergeCell ref="D47:D50"/>
    <mergeCell ref="H47:H50"/>
    <mergeCell ref="E47:E48"/>
    <mergeCell ref="F47:G47"/>
    <mergeCell ref="F48:G48"/>
    <mergeCell ref="F49:G49"/>
    <mergeCell ref="F50:G50"/>
    <mergeCell ref="E49:E50"/>
    <mergeCell ref="A2:B2"/>
    <mergeCell ref="C2:C3"/>
    <mergeCell ref="D2:H3"/>
    <mergeCell ref="D4:D7"/>
    <mergeCell ref="E8:E11"/>
    <mergeCell ref="F5:G5"/>
    <mergeCell ref="F7:G7"/>
    <mergeCell ref="D16:E17"/>
    <mergeCell ref="F16:H16"/>
    <mergeCell ref="F17:H17"/>
    <mergeCell ref="I2:I3"/>
    <mergeCell ref="D28:D33"/>
    <mergeCell ref="E30:E31"/>
    <mergeCell ref="D18:D19"/>
    <mergeCell ref="E18:E19"/>
    <mergeCell ref="F41:H41"/>
    <mergeCell ref="F40:H40"/>
    <mergeCell ref="D39:D42"/>
    <mergeCell ref="F35:G35"/>
    <mergeCell ref="D25:D26"/>
    <mergeCell ref="E32:E33"/>
    <mergeCell ref="E28:E29"/>
    <mergeCell ref="D34:D35"/>
  </mergeCells>
  <phoneticPr fontId="3"/>
  <pageMargins left="0.70866141732283472" right="0.62992125984251968" top="0.74803149606299213" bottom="0.74803149606299213" header="0.31496062992125984" footer="0.31496062992125984"/>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M200"/>
  <sheetViews>
    <sheetView view="pageBreakPreview" topLeftCell="A52" zoomScale="50" zoomScaleNormal="25" zoomScaleSheetLayoutView="50" workbookViewId="0">
      <selection activeCell="C20" sqref="C20"/>
    </sheetView>
  </sheetViews>
  <sheetFormatPr defaultRowHeight="18.75" x14ac:dyDescent="0.15"/>
  <cols>
    <col min="1" max="2" width="17.5" style="31" customWidth="1"/>
    <col min="3" max="3" width="87.625" style="31" customWidth="1"/>
    <col min="4" max="4" width="32.875" style="32" customWidth="1"/>
    <col min="5" max="5" width="16.125" style="32" customWidth="1"/>
    <col min="6" max="6" width="45.75" style="32" customWidth="1"/>
    <col min="7" max="8" width="56.75" style="42" customWidth="1"/>
    <col min="9" max="9" width="39" style="42" customWidth="1"/>
    <col min="10" max="10" width="39" style="55" customWidth="1"/>
    <col min="11" max="11" width="17.5" style="41" customWidth="1"/>
    <col min="12" max="12" width="17.5" style="31" customWidth="1"/>
    <col min="13" max="13" width="9" style="132"/>
    <col min="14" max="14" width="1.5" style="132" customWidth="1"/>
    <col min="15" max="15" width="9" style="132" hidden="1" customWidth="1"/>
    <col min="16" max="19" width="9" style="132"/>
    <col min="20" max="20" width="4.375" style="132" customWidth="1"/>
    <col min="21" max="39" width="9" style="132" hidden="1" customWidth="1"/>
    <col min="40" max="16384" width="9" style="132"/>
  </cols>
  <sheetData>
    <row r="1" spans="1:12" ht="31.5" customHeight="1" x14ac:dyDescent="0.15">
      <c r="A1" s="34" t="s">
        <v>167</v>
      </c>
      <c r="B1" s="32"/>
      <c r="K1" s="40"/>
      <c r="L1" s="32"/>
    </row>
    <row r="2" spans="1:12" ht="31.5" customHeight="1" x14ac:dyDescent="0.15">
      <c r="A2" s="198" t="s">
        <v>2</v>
      </c>
      <c r="B2" s="198"/>
      <c r="C2" s="207" t="s">
        <v>3</v>
      </c>
      <c r="D2" s="198" t="s">
        <v>4</v>
      </c>
      <c r="E2" s="198"/>
      <c r="F2" s="198"/>
      <c r="G2" s="198"/>
      <c r="H2" s="198"/>
      <c r="I2" s="198"/>
      <c r="J2" s="198"/>
      <c r="K2" s="346" t="s">
        <v>486</v>
      </c>
      <c r="L2" s="198" t="s">
        <v>8</v>
      </c>
    </row>
    <row r="3" spans="1:12" ht="31.5" customHeight="1" x14ac:dyDescent="0.15">
      <c r="A3" s="152" t="s">
        <v>0</v>
      </c>
      <c r="B3" s="152" t="s">
        <v>1</v>
      </c>
      <c r="C3" s="208"/>
      <c r="D3" s="198"/>
      <c r="E3" s="198"/>
      <c r="F3" s="198"/>
      <c r="G3" s="198"/>
      <c r="H3" s="198"/>
      <c r="I3" s="198"/>
      <c r="J3" s="198"/>
      <c r="K3" s="347"/>
      <c r="L3" s="198"/>
    </row>
    <row r="4" spans="1:12" ht="31.5" customHeight="1" x14ac:dyDescent="0.15">
      <c r="A4" s="304" t="s">
        <v>168</v>
      </c>
      <c r="B4" s="305"/>
      <c r="C4" s="305"/>
      <c r="D4" s="305"/>
      <c r="E4" s="305"/>
      <c r="F4" s="326"/>
      <c r="G4" s="305"/>
      <c r="H4" s="305"/>
      <c r="I4" s="305"/>
      <c r="J4" s="305"/>
      <c r="K4" s="326"/>
      <c r="L4" s="354"/>
    </row>
    <row r="5" spans="1:12" s="90" customFormat="1" ht="31.5" customHeight="1" x14ac:dyDescent="0.15">
      <c r="A5" s="146" t="s">
        <v>523</v>
      </c>
      <c r="B5" s="146">
        <v>1001</v>
      </c>
      <c r="C5" s="50" t="s">
        <v>723</v>
      </c>
      <c r="D5" s="355" t="s">
        <v>262</v>
      </c>
      <c r="E5" s="356"/>
      <c r="F5" s="220" t="s">
        <v>24</v>
      </c>
      <c r="G5" s="361" t="s">
        <v>358</v>
      </c>
      <c r="H5" s="361"/>
      <c r="I5" s="361"/>
      <c r="J5" s="361"/>
      <c r="K5" s="51">
        <v>1798</v>
      </c>
      <c r="L5" s="220" t="s">
        <v>9</v>
      </c>
    </row>
    <row r="6" spans="1:12" s="90" customFormat="1" ht="31.5" customHeight="1" x14ac:dyDescent="0.15">
      <c r="A6" s="146" t="s">
        <v>523</v>
      </c>
      <c r="B6" s="146">
        <v>1002</v>
      </c>
      <c r="C6" s="50" t="s">
        <v>753</v>
      </c>
      <c r="D6" s="357"/>
      <c r="E6" s="358"/>
      <c r="F6" s="221"/>
      <c r="G6" s="59" t="s">
        <v>736</v>
      </c>
      <c r="H6" s="147"/>
      <c r="I6" s="147"/>
      <c r="J6" s="155" t="s">
        <v>754</v>
      </c>
      <c r="K6" s="51">
        <f>ROUND($K5*92/1000,0)</f>
        <v>165</v>
      </c>
      <c r="L6" s="221"/>
    </row>
    <row r="7" spans="1:12" s="90" customFormat="1" ht="31.5" customHeight="1" x14ac:dyDescent="0.15">
      <c r="A7" s="146" t="s">
        <v>523</v>
      </c>
      <c r="B7" s="146">
        <v>1003</v>
      </c>
      <c r="C7" s="50" t="s">
        <v>755</v>
      </c>
      <c r="D7" s="357"/>
      <c r="E7" s="358"/>
      <c r="F7" s="221"/>
      <c r="G7" s="59" t="s">
        <v>738</v>
      </c>
      <c r="H7" s="147"/>
      <c r="I7" s="147"/>
      <c r="J7" s="155" t="s">
        <v>756</v>
      </c>
      <c r="K7" s="51">
        <f>ROUND($K5*90/1000,0)</f>
        <v>162</v>
      </c>
      <c r="L7" s="221"/>
    </row>
    <row r="8" spans="1:12" s="90" customFormat="1" ht="31.5" customHeight="1" x14ac:dyDescent="0.15">
      <c r="A8" s="146" t="s">
        <v>523</v>
      </c>
      <c r="B8" s="146">
        <v>1004</v>
      </c>
      <c r="C8" s="50" t="s">
        <v>757</v>
      </c>
      <c r="D8" s="357"/>
      <c r="E8" s="358"/>
      <c r="F8" s="221"/>
      <c r="G8" s="59" t="s">
        <v>740</v>
      </c>
      <c r="H8" s="147"/>
      <c r="I8" s="147"/>
      <c r="J8" s="155" t="s">
        <v>758</v>
      </c>
      <c r="K8" s="51">
        <f>ROUND($K5*80/1000,0)</f>
        <v>144</v>
      </c>
      <c r="L8" s="221"/>
    </row>
    <row r="9" spans="1:12" s="90" customFormat="1" ht="31.5" customHeight="1" x14ac:dyDescent="0.15">
      <c r="A9" s="146" t="s">
        <v>523</v>
      </c>
      <c r="B9" s="146">
        <v>6000</v>
      </c>
      <c r="C9" s="50" t="s">
        <v>579</v>
      </c>
      <c r="D9" s="357"/>
      <c r="E9" s="358"/>
      <c r="F9" s="221"/>
      <c r="G9" s="59" t="s">
        <v>742</v>
      </c>
      <c r="H9" s="147"/>
      <c r="I9" s="147"/>
      <c r="J9" s="155" t="s">
        <v>512</v>
      </c>
      <c r="K9" s="51">
        <f>ROUND($K5*64/1000,0)</f>
        <v>115</v>
      </c>
      <c r="L9" s="221"/>
    </row>
    <row r="10" spans="1:12" s="90" customFormat="1" ht="31.5" customHeight="1" x14ac:dyDescent="0.15">
      <c r="A10" s="146" t="s">
        <v>523</v>
      </c>
      <c r="B10" s="146">
        <v>8211</v>
      </c>
      <c r="C10" s="154" t="s">
        <v>759</v>
      </c>
      <c r="D10" s="357"/>
      <c r="E10" s="358"/>
      <c r="F10" s="221"/>
      <c r="G10" s="151" t="s">
        <v>324</v>
      </c>
      <c r="H10" s="147"/>
      <c r="I10" s="147"/>
      <c r="J10" s="155" t="s">
        <v>366</v>
      </c>
      <c r="K10" s="123">
        <f>ROUND(-$K5*1/100,0)</f>
        <v>-18</v>
      </c>
      <c r="L10" s="221"/>
    </row>
    <row r="11" spans="1:12" s="90" customFormat="1" ht="31.5" customHeight="1" x14ac:dyDescent="0.15">
      <c r="A11" s="146" t="s">
        <v>523</v>
      </c>
      <c r="B11" s="146">
        <v>9211</v>
      </c>
      <c r="C11" s="50" t="s">
        <v>760</v>
      </c>
      <c r="D11" s="357"/>
      <c r="E11" s="358"/>
      <c r="F11" s="221"/>
      <c r="G11" s="151" t="s">
        <v>368</v>
      </c>
      <c r="H11" s="147"/>
      <c r="I11" s="147"/>
      <c r="J11" s="155" t="s">
        <v>366</v>
      </c>
      <c r="K11" s="123">
        <f>ROUND(-$K5*1/100,0)</f>
        <v>-18</v>
      </c>
      <c r="L11" s="221"/>
    </row>
    <row r="12" spans="1:12" s="90" customFormat="1" ht="31.5" customHeight="1" x14ac:dyDescent="0.15">
      <c r="A12" s="146" t="s">
        <v>523</v>
      </c>
      <c r="B12" s="146">
        <v>1011</v>
      </c>
      <c r="C12" s="50" t="s">
        <v>761</v>
      </c>
      <c r="D12" s="357"/>
      <c r="E12" s="358"/>
      <c r="F12" s="221"/>
      <c r="G12" s="216" t="s">
        <v>487</v>
      </c>
      <c r="H12" s="216"/>
      <c r="I12" s="216"/>
      <c r="J12" s="216"/>
      <c r="K12" s="51">
        <v>1422</v>
      </c>
      <c r="L12" s="221"/>
    </row>
    <row r="13" spans="1:12" s="90" customFormat="1" ht="31.5" customHeight="1" x14ac:dyDescent="0.15">
      <c r="A13" s="146" t="s">
        <v>523</v>
      </c>
      <c r="B13" s="146">
        <v>1012</v>
      </c>
      <c r="C13" s="50" t="s">
        <v>762</v>
      </c>
      <c r="D13" s="357"/>
      <c r="E13" s="358"/>
      <c r="F13" s="221"/>
      <c r="G13" s="59" t="s">
        <v>736</v>
      </c>
      <c r="H13" s="147"/>
      <c r="I13" s="147"/>
      <c r="J13" s="155" t="s">
        <v>754</v>
      </c>
      <c r="K13" s="51">
        <f>ROUND($K12*92/1000,0)</f>
        <v>131</v>
      </c>
      <c r="L13" s="221"/>
    </row>
    <row r="14" spans="1:12" s="90" customFormat="1" ht="31.5" customHeight="1" x14ac:dyDescent="0.15">
      <c r="A14" s="146" t="s">
        <v>523</v>
      </c>
      <c r="B14" s="146">
        <v>1013</v>
      </c>
      <c r="C14" s="50" t="s">
        <v>763</v>
      </c>
      <c r="D14" s="357"/>
      <c r="E14" s="358"/>
      <c r="F14" s="221"/>
      <c r="G14" s="59" t="s">
        <v>738</v>
      </c>
      <c r="H14" s="147"/>
      <c r="I14" s="147"/>
      <c r="J14" s="155" t="s">
        <v>756</v>
      </c>
      <c r="K14" s="51">
        <f>ROUND($K12*90/1000,0)</f>
        <v>128</v>
      </c>
      <c r="L14" s="221"/>
    </row>
    <row r="15" spans="1:12" s="90" customFormat="1" ht="31.5" customHeight="1" x14ac:dyDescent="0.15">
      <c r="A15" s="146" t="s">
        <v>523</v>
      </c>
      <c r="B15" s="146">
        <v>1014</v>
      </c>
      <c r="C15" s="50" t="s">
        <v>764</v>
      </c>
      <c r="D15" s="357"/>
      <c r="E15" s="358"/>
      <c r="F15" s="221"/>
      <c r="G15" s="59" t="s">
        <v>740</v>
      </c>
      <c r="H15" s="147"/>
      <c r="I15" s="147"/>
      <c r="J15" s="155" t="s">
        <v>758</v>
      </c>
      <c r="K15" s="51">
        <f>ROUND($K12*80/1000,0)</f>
        <v>114</v>
      </c>
      <c r="L15" s="221"/>
    </row>
    <row r="16" spans="1:12" s="90" customFormat="1" ht="31.5" customHeight="1" x14ac:dyDescent="0.15">
      <c r="A16" s="146" t="s">
        <v>523</v>
      </c>
      <c r="B16" s="146">
        <v>6020</v>
      </c>
      <c r="C16" s="50" t="s">
        <v>556</v>
      </c>
      <c r="D16" s="357"/>
      <c r="E16" s="358"/>
      <c r="F16" s="221"/>
      <c r="G16" s="59" t="s">
        <v>742</v>
      </c>
      <c r="H16" s="147"/>
      <c r="I16" s="147"/>
      <c r="J16" s="155" t="s">
        <v>512</v>
      </c>
      <c r="K16" s="51">
        <f>ROUND($K12*64/1000,0)</f>
        <v>91</v>
      </c>
      <c r="L16" s="221"/>
    </row>
    <row r="17" spans="1:12" s="90" customFormat="1" ht="31.5" customHeight="1" x14ac:dyDescent="0.15">
      <c r="A17" s="146" t="s">
        <v>523</v>
      </c>
      <c r="B17" s="146">
        <v>8311</v>
      </c>
      <c r="C17" s="154" t="s">
        <v>765</v>
      </c>
      <c r="D17" s="357"/>
      <c r="E17" s="358"/>
      <c r="F17" s="221"/>
      <c r="G17" s="151" t="s">
        <v>513</v>
      </c>
      <c r="H17" s="147"/>
      <c r="I17" s="147"/>
      <c r="J17" s="155" t="s">
        <v>365</v>
      </c>
      <c r="K17" s="123">
        <f>ROUND(-$K12*1/100,0)</f>
        <v>-14</v>
      </c>
      <c r="L17" s="221"/>
    </row>
    <row r="18" spans="1:12" s="90" customFormat="1" ht="31.5" customHeight="1" x14ac:dyDescent="0.15">
      <c r="A18" s="146" t="s">
        <v>523</v>
      </c>
      <c r="B18" s="146">
        <v>9311</v>
      </c>
      <c r="C18" s="50" t="s">
        <v>766</v>
      </c>
      <c r="D18" s="357"/>
      <c r="E18" s="358"/>
      <c r="F18" s="222"/>
      <c r="G18" s="151" t="s">
        <v>367</v>
      </c>
      <c r="H18" s="147"/>
      <c r="I18" s="147"/>
      <c r="J18" s="155" t="s">
        <v>365</v>
      </c>
      <c r="K18" s="123">
        <f>ROUND(-$K12*1/100,0)</f>
        <v>-14</v>
      </c>
      <c r="L18" s="222"/>
    </row>
    <row r="19" spans="1:12" s="90" customFormat="1" ht="31.5" customHeight="1" x14ac:dyDescent="0.15">
      <c r="A19" s="146" t="s">
        <v>523</v>
      </c>
      <c r="B19" s="146">
        <v>1021</v>
      </c>
      <c r="C19" s="50" t="s">
        <v>767</v>
      </c>
      <c r="D19" s="357"/>
      <c r="E19" s="358"/>
      <c r="F19" s="343" t="s">
        <v>357</v>
      </c>
      <c r="G19" s="216" t="s">
        <v>316</v>
      </c>
      <c r="H19" s="216"/>
      <c r="I19" s="216"/>
      <c r="J19" s="216"/>
      <c r="K19" s="51">
        <v>59</v>
      </c>
      <c r="L19" s="220" t="s">
        <v>10</v>
      </c>
    </row>
    <row r="20" spans="1:12" s="90" customFormat="1" ht="31.5" customHeight="1" x14ac:dyDescent="0.15">
      <c r="A20" s="146" t="s">
        <v>523</v>
      </c>
      <c r="B20" s="146">
        <v>1022</v>
      </c>
      <c r="C20" s="50" t="s">
        <v>768</v>
      </c>
      <c r="D20" s="357"/>
      <c r="E20" s="358"/>
      <c r="F20" s="344"/>
      <c r="G20" s="59" t="s">
        <v>736</v>
      </c>
      <c r="H20" s="147"/>
      <c r="I20" s="147"/>
      <c r="J20" s="155" t="s">
        <v>754</v>
      </c>
      <c r="K20" s="51">
        <f>ROUND($K19*92/1000,0)</f>
        <v>5</v>
      </c>
      <c r="L20" s="221"/>
    </row>
    <row r="21" spans="1:12" s="90" customFormat="1" ht="31.5" customHeight="1" x14ac:dyDescent="0.15">
      <c r="A21" s="146" t="s">
        <v>523</v>
      </c>
      <c r="B21" s="146">
        <v>1023</v>
      </c>
      <c r="C21" s="50" t="s">
        <v>769</v>
      </c>
      <c r="D21" s="357"/>
      <c r="E21" s="358"/>
      <c r="F21" s="344"/>
      <c r="G21" s="59" t="s">
        <v>738</v>
      </c>
      <c r="H21" s="147"/>
      <c r="I21" s="147"/>
      <c r="J21" s="155" t="s">
        <v>756</v>
      </c>
      <c r="K21" s="51">
        <f>ROUND($K19*90/1000,0)</f>
        <v>5</v>
      </c>
      <c r="L21" s="221"/>
    </row>
    <row r="22" spans="1:12" s="90" customFormat="1" ht="31.5" customHeight="1" x14ac:dyDescent="0.15">
      <c r="A22" s="146" t="s">
        <v>523</v>
      </c>
      <c r="B22" s="146">
        <v>1024</v>
      </c>
      <c r="C22" s="50" t="s">
        <v>770</v>
      </c>
      <c r="D22" s="357"/>
      <c r="E22" s="358"/>
      <c r="F22" s="344"/>
      <c r="G22" s="59" t="s">
        <v>740</v>
      </c>
      <c r="H22" s="147"/>
      <c r="I22" s="147"/>
      <c r="J22" s="155" t="s">
        <v>758</v>
      </c>
      <c r="K22" s="51">
        <f>ROUND($K19*80/1000,0)</f>
        <v>5</v>
      </c>
      <c r="L22" s="221"/>
    </row>
    <row r="23" spans="1:12" s="90" customFormat="1" ht="31.5" customHeight="1" x14ac:dyDescent="0.15">
      <c r="A23" s="146" t="s">
        <v>523</v>
      </c>
      <c r="B23" s="146">
        <v>6040</v>
      </c>
      <c r="C23" s="50" t="s">
        <v>557</v>
      </c>
      <c r="D23" s="357"/>
      <c r="E23" s="358"/>
      <c r="F23" s="344"/>
      <c r="G23" s="59" t="s">
        <v>742</v>
      </c>
      <c r="H23" s="147"/>
      <c r="I23" s="147"/>
      <c r="J23" s="155" t="s">
        <v>512</v>
      </c>
      <c r="K23" s="51">
        <f>ROUND($K19*64/1000,0)</f>
        <v>4</v>
      </c>
      <c r="L23" s="221"/>
    </row>
    <row r="24" spans="1:12" s="90" customFormat="1" ht="31.5" customHeight="1" x14ac:dyDescent="0.15">
      <c r="A24" s="146" t="s">
        <v>523</v>
      </c>
      <c r="B24" s="146">
        <v>8212</v>
      </c>
      <c r="C24" s="154" t="s">
        <v>771</v>
      </c>
      <c r="D24" s="357"/>
      <c r="E24" s="358"/>
      <c r="F24" s="344"/>
      <c r="G24" s="151" t="s">
        <v>513</v>
      </c>
      <c r="H24" s="147"/>
      <c r="I24" s="147"/>
      <c r="J24" s="155" t="s">
        <v>365</v>
      </c>
      <c r="K24" s="123">
        <f>ROUND(-$K19*1/100,0)</f>
        <v>-1</v>
      </c>
      <c r="L24" s="221"/>
    </row>
    <row r="25" spans="1:12" s="90" customFormat="1" ht="31.5" customHeight="1" x14ac:dyDescent="0.15">
      <c r="A25" s="146" t="s">
        <v>523</v>
      </c>
      <c r="B25" s="146">
        <v>9212</v>
      </c>
      <c r="C25" s="50" t="s">
        <v>772</v>
      </c>
      <c r="D25" s="357"/>
      <c r="E25" s="358"/>
      <c r="F25" s="344"/>
      <c r="G25" s="151" t="s">
        <v>367</v>
      </c>
      <c r="H25" s="147"/>
      <c r="I25" s="147"/>
      <c r="J25" s="155" t="s">
        <v>365</v>
      </c>
      <c r="K25" s="123">
        <f>ROUND(-$K19*1/100,0)</f>
        <v>-1</v>
      </c>
      <c r="L25" s="221"/>
    </row>
    <row r="26" spans="1:12" s="90" customFormat="1" ht="31.5" customHeight="1" x14ac:dyDescent="0.15">
      <c r="A26" s="146" t="s">
        <v>523</v>
      </c>
      <c r="B26" s="146">
        <v>1031</v>
      </c>
      <c r="C26" s="50" t="s">
        <v>773</v>
      </c>
      <c r="D26" s="357"/>
      <c r="E26" s="358"/>
      <c r="F26" s="344"/>
      <c r="G26" s="216" t="s">
        <v>488</v>
      </c>
      <c r="H26" s="216"/>
      <c r="I26" s="216"/>
      <c r="J26" s="216"/>
      <c r="K26" s="51">
        <v>47</v>
      </c>
      <c r="L26" s="221"/>
    </row>
    <row r="27" spans="1:12" s="90" customFormat="1" ht="31.5" customHeight="1" x14ac:dyDescent="0.15">
      <c r="A27" s="146" t="s">
        <v>523</v>
      </c>
      <c r="B27" s="146">
        <v>1032</v>
      </c>
      <c r="C27" s="50" t="s">
        <v>774</v>
      </c>
      <c r="D27" s="357"/>
      <c r="E27" s="358"/>
      <c r="F27" s="344"/>
      <c r="G27" s="59" t="s">
        <v>736</v>
      </c>
      <c r="H27" s="147"/>
      <c r="I27" s="147"/>
      <c r="J27" s="155" t="s">
        <v>754</v>
      </c>
      <c r="K27" s="51">
        <f>ROUND($K26*92/1000,0)</f>
        <v>4</v>
      </c>
      <c r="L27" s="221"/>
    </row>
    <row r="28" spans="1:12" s="90" customFormat="1" ht="31.5" customHeight="1" x14ac:dyDescent="0.15">
      <c r="A28" s="146" t="s">
        <v>523</v>
      </c>
      <c r="B28" s="146">
        <v>1033</v>
      </c>
      <c r="C28" s="50" t="s">
        <v>775</v>
      </c>
      <c r="D28" s="357"/>
      <c r="E28" s="358"/>
      <c r="F28" s="344"/>
      <c r="G28" s="59" t="s">
        <v>738</v>
      </c>
      <c r="H28" s="147"/>
      <c r="I28" s="147"/>
      <c r="J28" s="155" t="s">
        <v>756</v>
      </c>
      <c r="K28" s="51">
        <f>ROUND($K26*90/1000,0)</f>
        <v>4</v>
      </c>
      <c r="L28" s="221"/>
    </row>
    <row r="29" spans="1:12" s="90" customFormat="1" ht="31.5" customHeight="1" x14ac:dyDescent="0.15">
      <c r="A29" s="146" t="s">
        <v>523</v>
      </c>
      <c r="B29" s="146">
        <v>1034</v>
      </c>
      <c r="C29" s="50" t="s">
        <v>776</v>
      </c>
      <c r="D29" s="357"/>
      <c r="E29" s="358"/>
      <c r="F29" s="344"/>
      <c r="G29" s="59" t="s">
        <v>740</v>
      </c>
      <c r="H29" s="147"/>
      <c r="I29" s="147"/>
      <c r="J29" s="155" t="s">
        <v>758</v>
      </c>
      <c r="K29" s="51">
        <f>ROUND($K26*80/1000,0)</f>
        <v>4</v>
      </c>
      <c r="L29" s="221"/>
    </row>
    <row r="30" spans="1:12" s="90" customFormat="1" ht="31.5" customHeight="1" x14ac:dyDescent="0.15">
      <c r="A30" s="146" t="s">
        <v>523</v>
      </c>
      <c r="B30" s="146">
        <v>6060</v>
      </c>
      <c r="C30" s="50" t="s">
        <v>558</v>
      </c>
      <c r="D30" s="357"/>
      <c r="E30" s="358"/>
      <c r="F30" s="344"/>
      <c r="G30" s="59" t="s">
        <v>742</v>
      </c>
      <c r="H30" s="147"/>
      <c r="I30" s="147"/>
      <c r="J30" s="155" t="s">
        <v>512</v>
      </c>
      <c r="K30" s="51">
        <f>ROUND($K26*64/1000,0)</f>
        <v>3</v>
      </c>
      <c r="L30" s="221"/>
    </row>
    <row r="31" spans="1:12" s="90" customFormat="1" ht="31.5" customHeight="1" x14ac:dyDescent="0.15">
      <c r="A31" s="146" t="s">
        <v>523</v>
      </c>
      <c r="B31" s="146">
        <v>8312</v>
      </c>
      <c r="C31" s="50" t="s">
        <v>777</v>
      </c>
      <c r="D31" s="357"/>
      <c r="E31" s="358"/>
      <c r="F31" s="344"/>
      <c r="G31" s="151" t="s">
        <v>513</v>
      </c>
      <c r="H31" s="147"/>
      <c r="I31" s="147"/>
      <c r="J31" s="155" t="s">
        <v>365</v>
      </c>
      <c r="K31" s="123">
        <v>-1</v>
      </c>
      <c r="L31" s="221"/>
    </row>
    <row r="32" spans="1:12" s="90" customFormat="1" ht="31.5" customHeight="1" x14ac:dyDescent="0.15">
      <c r="A32" s="146" t="s">
        <v>523</v>
      </c>
      <c r="B32" s="146">
        <v>9312</v>
      </c>
      <c r="C32" s="50" t="s">
        <v>778</v>
      </c>
      <c r="D32" s="357"/>
      <c r="E32" s="358"/>
      <c r="F32" s="345"/>
      <c r="G32" s="151" t="s">
        <v>367</v>
      </c>
      <c r="H32" s="147"/>
      <c r="I32" s="147"/>
      <c r="J32" s="155" t="s">
        <v>365</v>
      </c>
      <c r="K32" s="123">
        <v>-1</v>
      </c>
      <c r="L32" s="222"/>
    </row>
    <row r="33" spans="1:12" s="90" customFormat="1" ht="31.5" customHeight="1" x14ac:dyDescent="0.15">
      <c r="A33" s="146" t="s">
        <v>523</v>
      </c>
      <c r="B33" s="146">
        <v>1041</v>
      </c>
      <c r="C33" s="50" t="s">
        <v>725</v>
      </c>
      <c r="D33" s="357"/>
      <c r="E33" s="358"/>
      <c r="F33" s="220" t="s">
        <v>963</v>
      </c>
      <c r="G33" s="349" t="s">
        <v>317</v>
      </c>
      <c r="H33" s="350"/>
      <c r="I33" s="350"/>
      <c r="J33" s="351"/>
      <c r="K33" s="51">
        <v>3621</v>
      </c>
      <c r="L33" s="220" t="s">
        <v>9</v>
      </c>
    </row>
    <row r="34" spans="1:12" s="90" customFormat="1" ht="31.5" customHeight="1" x14ac:dyDescent="0.15">
      <c r="A34" s="146" t="s">
        <v>523</v>
      </c>
      <c r="B34" s="146">
        <v>1042</v>
      </c>
      <c r="C34" s="50" t="s">
        <v>779</v>
      </c>
      <c r="D34" s="357"/>
      <c r="E34" s="358"/>
      <c r="F34" s="221"/>
      <c r="G34" s="59" t="s">
        <v>736</v>
      </c>
      <c r="H34" s="147"/>
      <c r="I34" s="147"/>
      <c r="J34" s="155" t="s">
        <v>754</v>
      </c>
      <c r="K34" s="51">
        <f>ROUND($K33*92/1000,0)</f>
        <v>333</v>
      </c>
      <c r="L34" s="221"/>
    </row>
    <row r="35" spans="1:12" s="90" customFormat="1" ht="31.5" customHeight="1" x14ac:dyDescent="0.15">
      <c r="A35" s="146" t="s">
        <v>523</v>
      </c>
      <c r="B35" s="146">
        <v>1043</v>
      </c>
      <c r="C35" s="50" t="s">
        <v>780</v>
      </c>
      <c r="D35" s="357"/>
      <c r="E35" s="358"/>
      <c r="F35" s="221"/>
      <c r="G35" s="59" t="s">
        <v>738</v>
      </c>
      <c r="H35" s="147"/>
      <c r="I35" s="147"/>
      <c r="J35" s="155" t="s">
        <v>756</v>
      </c>
      <c r="K35" s="51">
        <f>ROUND($K33*90/1000,0)</f>
        <v>326</v>
      </c>
      <c r="L35" s="221"/>
    </row>
    <row r="36" spans="1:12" s="90" customFormat="1" ht="31.5" customHeight="1" x14ac:dyDescent="0.15">
      <c r="A36" s="146" t="s">
        <v>523</v>
      </c>
      <c r="B36" s="146">
        <v>1044</v>
      </c>
      <c r="C36" s="50" t="s">
        <v>781</v>
      </c>
      <c r="D36" s="357"/>
      <c r="E36" s="358"/>
      <c r="F36" s="221"/>
      <c r="G36" s="59" t="s">
        <v>740</v>
      </c>
      <c r="H36" s="147"/>
      <c r="I36" s="147"/>
      <c r="J36" s="155" t="s">
        <v>758</v>
      </c>
      <c r="K36" s="51">
        <f>ROUND($K33*80/1000,0)</f>
        <v>290</v>
      </c>
      <c r="L36" s="221"/>
    </row>
    <row r="37" spans="1:12" s="90" customFormat="1" ht="31.5" customHeight="1" x14ac:dyDescent="0.15">
      <c r="A37" s="146" t="s">
        <v>523</v>
      </c>
      <c r="B37" s="146">
        <v>6080</v>
      </c>
      <c r="C37" s="50" t="s">
        <v>559</v>
      </c>
      <c r="D37" s="357"/>
      <c r="E37" s="358"/>
      <c r="F37" s="221"/>
      <c r="G37" s="59" t="s">
        <v>742</v>
      </c>
      <c r="H37" s="147"/>
      <c r="I37" s="147"/>
      <c r="J37" s="155" t="s">
        <v>512</v>
      </c>
      <c r="K37" s="51">
        <f>ROUND($K33*64/1000,0)</f>
        <v>232</v>
      </c>
      <c r="L37" s="221"/>
    </row>
    <row r="38" spans="1:12" s="90" customFormat="1" ht="31.5" customHeight="1" x14ac:dyDescent="0.15">
      <c r="A38" s="146" t="s">
        <v>523</v>
      </c>
      <c r="B38" s="146">
        <v>8213</v>
      </c>
      <c r="C38" s="154" t="s">
        <v>782</v>
      </c>
      <c r="D38" s="357"/>
      <c r="E38" s="358"/>
      <c r="F38" s="221"/>
      <c r="G38" s="151" t="s">
        <v>514</v>
      </c>
      <c r="H38" s="147"/>
      <c r="I38" s="147"/>
      <c r="J38" s="155" t="s">
        <v>365</v>
      </c>
      <c r="K38" s="123">
        <f>ROUND(-$K33*1/100,0)</f>
        <v>-36</v>
      </c>
      <c r="L38" s="221"/>
    </row>
    <row r="39" spans="1:12" s="90" customFormat="1" ht="31.5" customHeight="1" x14ac:dyDescent="0.15">
      <c r="A39" s="146" t="s">
        <v>523</v>
      </c>
      <c r="B39" s="146">
        <v>9213</v>
      </c>
      <c r="C39" s="50" t="s">
        <v>783</v>
      </c>
      <c r="D39" s="357"/>
      <c r="E39" s="358"/>
      <c r="F39" s="221"/>
      <c r="G39" s="151" t="s">
        <v>367</v>
      </c>
      <c r="H39" s="147"/>
      <c r="I39" s="147"/>
      <c r="J39" s="155" t="s">
        <v>365</v>
      </c>
      <c r="K39" s="123">
        <f>ROUND(-$K33*1/100,0)</f>
        <v>-36</v>
      </c>
      <c r="L39" s="221"/>
    </row>
    <row r="40" spans="1:12" s="90" customFormat="1" ht="31.5" customHeight="1" x14ac:dyDescent="0.15">
      <c r="A40" s="146" t="s">
        <v>523</v>
      </c>
      <c r="B40" s="146">
        <v>1051</v>
      </c>
      <c r="C40" s="50" t="s">
        <v>784</v>
      </c>
      <c r="D40" s="357"/>
      <c r="E40" s="358"/>
      <c r="F40" s="221"/>
      <c r="G40" s="216" t="s">
        <v>489</v>
      </c>
      <c r="H40" s="216"/>
      <c r="I40" s="216"/>
      <c r="J40" s="216"/>
      <c r="K40" s="51">
        <v>2869</v>
      </c>
      <c r="L40" s="221"/>
    </row>
    <row r="41" spans="1:12" s="90" customFormat="1" ht="31.5" customHeight="1" x14ac:dyDescent="0.15">
      <c r="A41" s="146" t="s">
        <v>523</v>
      </c>
      <c r="B41" s="146">
        <v>1052</v>
      </c>
      <c r="C41" s="50" t="s">
        <v>785</v>
      </c>
      <c r="D41" s="357"/>
      <c r="E41" s="358"/>
      <c r="F41" s="221"/>
      <c r="G41" s="59" t="s">
        <v>736</v>
      </c>
      <c r="H41" s="147"/>
      <c r="I41" s="147"/>
      <c r="J41" s="155" t="s">
        <v>754</v>
      </c>
      <c r="K41" s="51">
        <f>ROUND($K40*92/1000,0)</f>
        <v>264</v>
      </c>
      <c r="L41" s="221"/>
    </row>
    <row r="42" spans="1:12" s="90" customFormat="1" ht="31.5" customHeight="1" x14ac:dyDescent="0.15">
      <c r="A42" s="146" t="s">
        <v>523</v>
      </c>
      <c r="B42" s="146">
        <v>1053</v>
      </c>
      <c r="C42" s="50" t="s">
        <v>786</v>
      </c>
      <c r="D42" s="357"/>
      <c r="E42" s="358"/>
      <c r="F42" s="221"/>
      <c r="G42" s="59" t="s">
        <v>738</v>
      </c>
      <c r="H42" s="147"/>
      <c r="I42" s="147"/>
      <c r="J42" s="155" t="s">
        <v>756</v>
      </c>
      <c r="K42" s="51">
        <f>ROUND($K40*90/1000,0)</f>
        <v>258</v>
      </c>
      <c r="L42" s="221"/>
    </row>
    <row r="43" spans="1:12" s="90" customFormat="1" ht="31.5" customHeight="1" x14ac:dyDescent="0.15">
      <c r="A43" s="146" t="s">
        <v>523</v>
      </c>
      <c r="B43" s="146">
        <v>1054</v>
      </c>
      <c r="C43" s="50" t="s">
        <v>787</v>
      </c>
      <c r="D43" s="357"/>
      <c r="E43" s="358"/>
      <c r="F43" s="221"/>
      <c r="G43" s="59" t="s">
        <v>740</v>
      </c>
      <c r="H43" s="147"/>
      <c r="I43" s="147"/>
      <c r="J43" s="155" t="s">
        <v>758</v>
      </c>
      <c r="K43" s="51">
        <f>ROUND($K40*80/1000,0)</f>
        <v>230</v>
      </c>
      <c r="L43" s="221"/>
    </row>
    <row r="44" spans="1:12" s="90" customFormat="1" ht="31.5" customHeight="1" x14ac:dyDescent="0.15">
      <c r="A44" s="146" t="s">
        <v>523</v>
      </c>
      <c r="B44" s="146">
        <v>6100</v>
      </c>
      <c r="C44" s="50" t="s">
        <v>560</v>
      </c>
      <c r="D44" s="357"/>
      <c r="E44" s="358"/>
      <c r="F44" s="221"/>
      <c r="G44" s="59" t="s">
        <v>742</v>
      </c>
      <c r="H44" s="147"/>
      <c r="I44" s="147"/>
      <c r="J44" s="155" t="s">
        <v>512</v>
      </c>
      <c r="K44" s="51">
        <f>ROUND($K40*64/1000,0)</f>
        <v>184</v>
      </c>
      <c r="L44" s="221"/>
    </row>
    <row r="45" spans="1:12" s="90" customFormat="1" ht="31.5" customHeight="1" x14ac:dyDescent="0.15">
      <c r="A45" s="146" t="s">
        <v>523</v>
      </c>
      <c r="B45" s="146">
        <v>8313</v>
      </c>
      <c r="C45" s="50" t="s">
        <v>788</v>
      </c>
      <c r="D45" s="357"/>
      <c r="E45" s="358"/>
      <c r="F45" s="221"/>
      <c r="G45" s="151" t="s">
        <v>514</v>
      </c>
      <c r="H45" s="147"/>
      <c r="I45" s="147"/>
      <c r="J45" s="155" t="s">
        <v>365</v>
      </c>
      <c r="K45" s="123">
        <f>ROUND(-$K40*1/100,0)</f>
        <v>-29</v>
      </c>
      <c r="L45" s="221"/>
    </row>
    <row r="46" spans="1:12" s="90" customFormat="1" ht="31.5" customHeight="1" x14ac:dyDescent="0.15">
      <c r="A46" s="146" t="s">
        <v>523</v>
      </c>
      <c r="B46" s="146">
        <v>9313</v>
      </c>
      <c r="C46" s="50" t="s">
        <v>789</v>
      </c>
      <c r="D46" s="357"/>
      <c r="E46" s="358"/>
      <c r="F46" s="222"/>
      <c r="G46" s="151" t="s">
        <v>367</v>
      </c>
      <c r="H46" s="147"/>
      <c r="I46" s="147"/>
      <c r="J46" s="155" t="s">
        <v>365</v>
      </c>
      <c r="K46" s="123">
        <f>ROUND(-$K40*1/100,0)</f>
        <v>-29</v>
      </c>
      <c r="L46" s="222"/>
    </row>
    <row r="47" spans="1:12" s="90" customFormat="1" ht="31.5" customHeight="1" x14ac:dyDescent="0.15">
      <c r="A47" s="146" t="s">
        <v>523</v>
      </c>
      <c r="B47" s="146">
        <v>1061</v>
      </c>
      <c r="C47" s="50" t="s">
        <v>790</v>
      </c>
      <c r="D47" s="357"/>
      <c r="E47" s="358"/>
      <c r="F47" s="352" t="s">
        <v>964</v>
      </c>
      <c r="G47" s="216" t="s">
        <v>318</v>
      </c>
      <c r="H47" s="216"/>
      <c r="I47" s="216"/>
      <c r="J47" s="216"/>
      <c r="K47" s="51">
        <v>119</v>
      </c>
      <c r="L47" s="220" t="s">
        <v>10</v>
      </c>
    </row>
    <row r="48" spans="1:12" s="90" customFormat="1" ht="31.5" customHeight="1" x14ac:dyDescent="0.15">
      <c r="A48" s="146" t="s">
        <v>523</v>
      </c>
      <c r="B48" s="146">
        <v>1062</v>
      </c>
      <c r="C48" s="50" t="s">
        <v>791</v>
      </c>
      <c r="D48" s="357"/>
      <c r="E48" s="358"/>
      <c r="F48" s="352"/>
      <c r="G48" s="59" t="s">
        <v>736</v>
      </c>
      <c r="H48" s="147"/>
      <c r="I48" s="147"/>
      <c r="J48" s="155" t="s">
        <v>754</v>
      </c>
      <c r="K48" s="51">
        <f>ROUND($K47*92/1000,0)</f>
        <v>11</v>
      </c>
      <c r="L48" s="221"/>
    </row>
    <row r="49" spans="1:12" s="90" customFormat="1" ht="31.5" customHeight="1" x14ac:dyDescent="0.15">
      <c r="A49" s="146" t="s">
        <v>523</v>
      </c>
      <c r="B49" s="146">
        <v>1063</v>
      </c>
      <c r="C49" s="50" t="s">
        <v>792</v>
      </c>
      <c r="D49" s="357"/>
      <c r="E49" s="358"/>
      <c r="F49" s="352"/>
      <c r="G49" s="59" t="s">
        <v>738</v>
      </c>
      <c r="H49" s="147"/>
      <c r="I49" s="147"/>
      <c r="J49" s="155" t="s">
        <v>756</v>
      </c>
      <c r="K49" s="51">
        <f>ROUND($K47*90/1000,0)</f>
        <v>11</v>
      </c>
      <c r="L49" s="221"/>
    </row>
    <row r="50" spans="1:12" s="90" customFormat="1" ht="31.5" customHeight="1" x14ac:dyDescent="0.15">
      <c r="A50" s="146" t="s">
        <v>523</v>
      </c>
      <c r="B50" s="146">
        <v>1064</v>
      </c>
      <c r="C50" s="50" t="s">
        <v>793</v>
      </c>
      <c r="D50" s="357"/>
      <c r="E50" s="358"/>
      <c r="F50" s="352"/>
      <c r="G50" s="59" t="s">
        <v>740</v>
      </c>
      <c r="H50" s="147"/>
      <c r="I50" s="147"/>
      <c r="J50" s="155" t="s">
        <v>758</v>
      </c>
      <c r="K50" s="51">
        <f>ROUND($K47*80/1000,0)</f>
        <v>10</v>
      </c>
      <c r="L50" s="221"/>
    </row>
    <row r="51" spans="1:12" s="90" customFormat="1" ht="31.5" customHeight="1" x14ac:dyDescent="0.15">
      <c r="A51" s="146" t="s">
        <v>523</v>
      </c>
      <c r="B51" s="146">
        <v>6120</v>
      </c>
      <c r="C51" s="50" t="s">
        <v>561</v>
      </c>
      <c r="D51" s="357"/>
      <c r="E51" s="358"/>
      <c r="F51" s="352"/>
      <c r="G51" s="59" t="s">
        <v>742</v>
      </c>
      <c r="H51" s="147"/>
      <c r="I51" s="147"/>
      <c r="J51" s="155" t="s">
        <v>512</v>
      </c>
      <c r="K51" s="51">
        <f>ROUND($K47*64/1000,0)</f>
        <v>8</v>
      </c>
      <c r="L51" s="221"/>
    </row>
    <row r="52" spans="1:12" s="90" customFormat="1" ht="31.5" customHeight="1" x14ac:dyDescent="0.15">
      <c r="A52" s="146" t="s">
        <v>523</v>
      </c>
      <c r="B52" s="146">
        <v>8214</v>
      </c>
      <c r="C52" s="154" t="s">
        <v>794</v>
      </c>
      <c r="D52" s="357"/>
      <c r="E52" s="358"/>
      <c r="F52" s="352"/>
      <c r="G52" s="151" t="s">
        <v>514</v>
      </c>
      <c r="H52" s="147"/>
      <c r="I52" s="147"/>
      <c r="J52" s="155" t="s">
        <v>365</v>
      </c>
      <c r="K52" s="123">
        <f>ROUND(-$K47*1/100,0)</f>
        <v>-1</v>
      </c>
      <c r="L52" s="221"/>
    </row>
    <row r="53" spans="1:12" s="90" customFormat="1" ht="31.5" customHeight="1" x14ac:dyDescent="0.15">
      <c r="A53" s="146" t="s">
        <v>523</v>
      </c>
      <c r="B53" s="146">
        <v>9214</v>
      </c>
      <c r="C53" s="50" t="s">
        <v>795</v>
      </c>
      <c r="D53" s="357"/>
      <c r="E53" s="358"/>
      <c r="F53" s="352"/>
      <c r="G53" s="151" t="s">
        <v>367</v>
      </c>
      <c r="H53" s="147"/>
      <c r="I53" s="147"/>
      <c r="J53" s="155" t="s">
        <v>365</v>
      </c>
      <c r="K53" s="123">
        <f>ROUND(-$K47*1/100,0)</f>
        <v>-1</v>
      </c>
      <c r="L53" s="221"/>
    </row>
    <row r="54" spans="1:12" s="90" customFormat="1" ht="31.5" customHeight="1" x14ac:dyDescent="0.15">
      <c r="A54" s="146" t="s">
        <v>523</v>
      </c>
      <c r="B54" s="146">
        <v>1071</v>
      </c>
      <c r="C54" s="50" t="s">
        <v>796</v>
      </c>
      <c r="D54" s="357"/>
      <c r="E54" s="358"/>
      <c r="F54" s="352"/>
      <c r="G54" s="216" t="s">
        <v>490</v>
      </c>
      <c r="H54" s="216"/>
      <c r="I54" s="216"/>
      <c r="J54" s="216"/>
      <c r="K54" s="51">
        <v>94</v>
      </c>
      <c r="L54" s="221"/>
    </row>
    <row r="55" spans="1:12" s="90" customFormat="1" ht="31.5" customHeight="1" x14ac:dyDescent="0.15">
      <c r="A55" s="146" t="s">
        <v>523</v>
      </c>
      <c r="B55" s="146">
        <v>1072</v>
      </c>
      <c r="C55" s="50" t="s">
        <v>797</v>
      </c>
      <c r="D55" s="357"/>
      <c r="E55" s="358"/>
      <c r="F55" s="352"/>
      <c r="G55" s="59" t="s">
        <v>736</v>
      </c>
      <c r="H55" s="147"/>
      <c r="I55" s="147"/>
      <c r="J55" s="155" t="s">
        <v>754</v>
      </c>
      <c r="K55" s="51">
        <f>ROUND($K54*92/1000,0)</f>
        <v>9</v>
      </c>
      <c r="L55" s="221"/>
    </row>
    <row r="56" spans="1:12" s="90" customFormat="1" ht="31.5" customHeight="1" x14ac:dyDescent="0.15">
      <c r="A56" s="146" t="s">
        <v>523</v>
      </c>
      <c r="B56" s="146">
        <v>1073</v>
      </c>
      <c r="C56" s="50" t="s">
        <v>798</v>
      </c>
      <c r="D56" s="357"/>
      <c r="E56" s="358"/>
      <c r="F56" s="352"/>
      <c r="G56" s="59" t="s">
        <v>738</v>
      </c>
      <c r="H56" s="147"/>
      <c r="I56" s="147"/>
      <c r="J56" s="155" t="s">
        <v>756</v>
      </c>
      <c r="K56" s="51">
        <f>ROUND($K54*90/1000,0)</f>
        <v>8</v>
      </c>
      <c r="L56" s="221"/>
    </row>
    <row r="57" spans="1:12" s="90" customFormat="1" ht="31.5" customHeight="1" x14ac:dyDescent="0.15">
      <c r="A57" s="146" t="s">
        <v>523</v>
      </c>
      <c r="B57" s="146">
        <v>1074</v>
      </c>
      <c r="C57" s="50" t="s">
        <v>799</v>
      </c>
      <c r="D57" s="357"/>
      <c r="E57" s="358"/>
      <c r="F57" s="352"/>
      <c r="G57" s="59" t="s">
        <v>740</v>
      </c>
      <c r="H57" s="147"/>
      <c r="I57" s="147"/>
      <c r="J57" s="155" t="s">
        <v>758</v>
      </c>
      <c r="K57" s="51">
        <f>ROUND($K54*80/1000,0)</f>
        <v>8</v>
      </c>
      <c r="L57" s="221"/>
    </row>
    <row r="58" spans="1:12" s="90" customFormat="1" ht="31.5" customHeight="1" x14ac:dyDescent="0.15">
      <c r="A58" s="146" t="s">
        <v>523</v>
      </c>
      <c r="B58" s="146">
        <v>6140</v>
      </c>
      <c r="C58" s="50" t="s">
        <v>562</v>
      </c>
      <c r="D58" s="357"/>
      <c r="E58" s="358"/>
      <c r="F58" s="352"/>
      <c r="G58" s="59" t="s">
        <v>742</v>
      </c>
      <c r="H58" s="147"/>
      <c r="I58" s="147"/>
      <c r="J58" s="155" t="s">
        <v>512</v>
      </c>
      <c r="K58" s="51">
        <f>ROUND($K54*64/1000,0)</f>
        <v>6</v>
      </c>
      <c r="L58" s="221"/>
    </row>
    <row r="59" spans="1:12" s="90" customFormat="1" ht="31.5" customHeight="1" x14ac:dyDescent="0.15">
      <c r="A59" s="146" t="s">
        <v>523</v>
      </c>
      <c r="B59" s="146">
        <v>8314</v>
      </c>
      <c r="C59" s="50" t="s">
        <v>800</v>
      </c>
      <c r="D59" s="357"/>
      <c r="E59" s="358"/>
      <c r="F59" s="352"/>
      <c r="G59" s="151" t="s">
        <v>514</v>
      </c>
      <c r="H59" s="147"/>
      <c r="I59" s="147"/>
      <c r="J59" s="155" t="s">
        <v>365</v>
      </c>
      <c r="K59" s="123">
        <f>ROUND(-$K54*1/100,0)</f>
        <v>-1</v>
      </c>
      <c r="L59" s="221"/>
    </row>
    <row r="60" spans="1:12" s="90" customFormat="1" ht="31.5" customHeight="1" x14ac:dyDescent="0.15">
      <c r="A60" s="146" t="s">
        <v>523</v>
      </c>
      <c r="B60" s="146">
        <v>9314</v>
      </c>
      <c r="C60" s="50" t="s">
        <v>801</v>
      </c>
      <c r="D60" s="359"/>
      <c r="E60" s="360"/>
      <c r="F60" s="352"/>
      <c r="G60" s="151" t="s">
        <v>367</v>
      </c>
      <c r="H60" s="147"/>
      <c r="I60" s="147"/>
      <c r="J60" s="155" t="s">
        <v>365</v>
      </c>
      <c r="K60" s="123">
        <f>ROUND(-$K54*1/100,0)</f>
        <v>-1</v>
      </c>
      <c r="L60" s="222"/>
    </row>
    <row r="61" spans="1:12" s="90" customFormat="1" ht="31.5" customHeight="1" x14ac:dyDescent="0.15">
      <c r="A61" s="146" t="s">
        <v>523</v>
      </c>
      <c r="B61" s="146">
        <v>5612</v>
      </c>
      <c r="C61" s="50" t="s">
        <v>361</v>
      </c>
      <c r="D61" s="348" t="s">
        <v>362</v>
      </c>
      <c r="E61" s="219"/>
      <c r="F61" s="363"/>
      <c r="G61" s="156"/>
      <c r="H61" s="80"/>
      <c r="I61" s="80"/>
      <c r="J61" s="155" t="s">
        <v>363</v>
      </c>
      <c r="K61" s="123">
        <v>-47</v>
      </c>
      <c r="L61" s="150" t="s">
        <v>364</v>
      </c>
    </row>
    <row r="62" spans="1:12" s="90" customFormat="1" ht="31.5" customHeight="1" x14ac:dyDescent="0.15">
      <c r="A62" s="146" t="s">
        <v>523</v>
      </c>
      <c r="B62" s="146">
        <v>1111</v>
      </c>
      <c r="C62" s="50" t="s">
        <v>108</v>
      </c>
      <c r="D62" s="226" t="s">
        <v>491</v>
      </c>
      <c r="E62" s="364"/>
      <c r="F62" s="227"/>
      <c r="G62" s="156"/>
      <c r="H62" s="80"/>
      <c r="I62" s="80"/>
      <c r="J62" s="155" t="s">
        <v>516</v>
      </c>
      <c r="K62" s="51">
        <v>100</v>
      </c>
      <c r="L62" s="220" t="s">
        <v>9</v>
      </c>
    </row>
    <row r="63" spans="1:12" s="90" customFormat="1" ht="31.5" customHeight="1" x14ac:dyDescent="0.15">
      <c r="A63" s="146" t="s">
        <v>523</v>
      </c>
      <c r="B63" s="146">
        <v>1101</v>
      </c>
      <c r="C63" s="50" t="s">
        <v>105</v>
      </c>
      <c r="D63" s="226" t="s">
        <v>218</v>
      </c>
      <c r="E63" s="364"/>
      <c r="F63" s="227"/>
      <c r="G63" s="156"/>
      <c r="H63" s="80"/>
      <c r="I63" s="80"/>
      <c r="J63" s="155" t="s">
        <v>517</v>
      </c>
      <c r="K63" s="51">
        <v>240</v>
      </c>
      <c r="L63" s="221"/>
    </row>
    <row r="64" spans="1:12" s="90" customFormat="1" ht="31.5" customHeight="1" x14ac:dyDescent="0.15">
      <c r="A64" s="146" t="s">
        <v>523</v>
      </c>
      <c r="B64" s="146">
        <v>1611</v>
      </c>
      <c r="C64" s="50" t="s">
        <v>213</v>
      </c>
      <c r="D64" s="226" t="s">
        <v>177</v>
      </c>
      <c r="E64" s="364"/>
      <c r="F64" s="227"/>
      <c r="G64" s="156"/>
      <c r="H64" s="80"/>
      <c r="I64" s="80"/>
      <c r="J64" s="155" t="s">
        <v>518</v>
      </c>
      <c r="K64" s="51">
        <v>50</v>
      </c>
      <c r="L64" s="221"/>
    </row>
    <row r="65" spans="1:12" s="90" customFormat="1" ht="31.5" customHeight="1" x14ac:dyDescent="0.15">
      <c r="A65" s="146" t="s">
        <v>523</v>
      </c>
      <c r="B65" s="146">
        <v>1131</v>
      </c>
      <c r="C65" s="50" t="s">
        <v>110</v>
      </c>
      <c r="D65" s="226" t="s">
        <v>217</v>
      </c>
      <c r="E65" s="364"/>
      <c r="F65" s="227"/>
      <c r="G65" s="156"/>
      <c r="H65" s="80"/>
      <c r="I65" s="80"/>
      <c r="J65" s="155" t="s">
        <v>519</v>
      </c>
      <c r="K65" s="51">
        <v>200</v>
      </c>
      <c r="L65" s="221"/>
    </row>
    <row r="66" spans="1:12" s="90" customFormat="1" ht="31.5" customHeight="1" x14ac:dyDescent="0.15">
      <c r="A66" s="146" t="s">
        <v>523</v>
      </c>
      <c r="B66" s="146">
        <v>1141</v>
      </c>
      <c r="C66" s="50" t="s">
        <v>182</v>
      </c>
      <c r="D66" s="209" t="s">
        <v>311</v>
      </c>
      <c r="E66" s="362" t="s">
        <v>185</v>
      </c>
      <c r="F66" s="323"/>
      <c r="G66" s="156"/>
      <c r="H66" s="80"/>
      <c r="I66" s="80"/>
      <c r="J66" s="155" t="s">
        <v>520</v>
      </c>
      <c r="K66" s="51">
        <v>150</v>
      </c>
      <c r="L66" s="221"/>
    </row>
    <row r="67" spans="1:12" s="90" customFormat="1" ht="31.5" customHeight="1" x14ac:dyDescent="0.15">
      <c r="A67" s="146" t="s">
        <v>523</v>
      </c>
      <c r="B67" s="146">
        <v>1621</v>
      </c>
      <c r="C67" s="50" t="s">
        <v>183</v>
      </c>
      <c r="D67" s="210"/>
      <c r="E67" s="362" t="s">
        <v>204</v>
      </c>
      <c r="F67" s="323"/>
      <c r="G67" s="156"/>
      <c r="H67" s="80"/>
      <c r="I67" s="80"/>
      <c r="J67" s="155" t="s">
        <v>521</v>
      </c>
      <c r="K67" s="51">
        <v>160</v>
      </c>
      <c r="L67" s="221"/>
    </row>
    <row r="68" spans="1:12" s="90" customFormat="1" ht="31.5" customHeight="1" x14ac:dyDescent="0.15">
      <c r="A68" s="146" t="s">
        <v>523</v>
      </c>
      <c r="B68" s="146">
        <v>6310</v>
      </c>
      <c r="C68" s="50" t="s">
        <v>360</v>
      </c>
      <c r="D68" s="226" t="s">
        <v>359</v>
      </c>
      <c r="E68" s="364"/>
      <c r="F68" s="227"/>
      <c r="G68" s="156"/>
      <c r="H68" s="80"/>
      <c r="I68" s="80"/>
      <c r="J68" s="155" t="s">
        <v>522</v>
      </c>
      <c r="K68" s="51">
        <v>480</v>
      </c>
      <c r="L68" s="221"/>
    </row>
    <row r="69" spans="1:12" s="90" customFormat="1" ht="31.5" customHeight="1" x14ac:dyDescent="0.15">
      <c r="A69" s="146" t="s">
        <v>523</v>
      </c>
      <c r="B69" s="146">
        <v>1201</v>
      </c>
      <c r="C69" s="50" t="s">
        <v>193</v>
      </c>
      <c r="D69" s="342" t="s">
        <v>492</v>
      </c>
      <c r="E69" s="320"/>
      <c r="F69" s="343" t="s">
        <v>206</v>
      </c>
      <c r="G69" s="151" t="s">
        <v>24</v>
      </c>
      <c r="H69" s="147"/>
      <c r="I69" s="147"/>
      <c r="J69" s="155" t="s">
        <v>189</v>
      </c>
      <c r="K69" s="51">
        <v>88</v>
      </c>
      <c r="L69" s="221"/>
    </row>
    <row r="70" spans="1:12" s="90" customFormat="1" ht="31.5" customHeight="1" x14ac:dyDescent="0.15">
      <c r="A70" s="146" t="s">
        <v>523</v>
      </c>
      <c r="B70" s="146">
        <v>1211</v>
      </c>
      <c r="C70" s="50" t="s">
        <v>194</v>
      </c>
      <c r="D70" s="211"/>
      <c r="E70" s="321"/>
      <c r="F70" s="344"/>
      <c r="G70" s="151" t="s">
        <v>963</v>
      </c>
      <c r="H70" s="147"/>
      <c r="I70" s="147"/>
      <c r="J70" s="155" t="s">
        <v>190</v>
      </c>
      <c r="K70" s="51">
        <v>176</v>
      </c>
      <c r="L70" s="221"/>
    </row>
    <row r="71" spans="1:12" s="90" customFormat="1" ht="31.5" customHeight="1" x14ac:dyDescent="0.15">
      <c r="A71" s="146" t="s">
        <v>523</v>
      </c>
      <c r="B71" s="146">
        <v>1221</v>
      </c>
      <c r="C71" s="50" t="s">
        <v>121</v>
      </c>
      <c r="D71" s="211"/>
      <c r="E71" s="321"/>
      <c r="F71" s="343" t="s">
        <v>188</v>
      </c>
      <c r="G71" s="151" t="s">
        <v>24</v>
      </c>
      <c r="H71" s="147"/>
      <c r="I71" s="147"/>
      <c r="J71" s="155" t="s">
        <v>45</v>
      </c>
      <c r="K71" s="51">
        <v>72</v>
      </c>
      <c r="L71" s="221"/>
    </row>
    <row r="72" spans="1:12" s="90" customFormat="1" ht="31.5" customHeight="1" x14ac:dyDescent="0.15">
      <c r="A72" s="146" t="s">
        <v>523</v>
      </c>
      <c r="B72" s="146">
        <v>1231</v>
      </c>
      <c r="C72" s="50" t="s">
        <v>122</v>
      </c>
      <c r="D72" s="211"/>
      <c r="E72" s="321"/>
      <c r="F72" s="344"/>
      <c r="G72" s="151" t="s">
        <v>963</v>
      </c>
      <c r="H72" s="147"/>
      <c r="I72" s="147"/>
      <c r="J72" s="155" t="s">
        <v>46</v>
      </c>
      <c r="K72" s="51">
        <v>144</v>
      </c>
      <c r="L72" s="221"/>
    </row>
    <row r="73" spans="1:12" s="90" customFormat="1" ht="31.5" customHeight="1" x14ac:dyDescent="0.15">
      <c r="A73" s="146" t="s">
        <v>523</v>
      </c>
      <c r="B73" s="146">
        <v>1241</v>
      </c>
      <c r="C73" s="50" t="s">
        <v>207</v>
      </c>
      <c r="D73" s="211"/>
      <c r="E73" s="321"/>
      <c r="F73" s="343" t="s">
        <v>215</v>
      </c>
      <c r="G73" s="151" t="s">
        <v>24</v>
      </c>
      <c r="H73" s="147"/>
      <c r="I73" s="147"/>
      <c r="J73" s="155" t="s">
        <v>49</v>
      </c>
      <c r="K73" s="51">
        <v>24</v>
      </c>
      <c r="L73" s="221"/>
    </row>
    <row r="74" spans="1:12" s="133" customFormat="1" ht="31.5" customHeight="1" x14ac:dyDescent="0.15">
      <c r="A74" s="146" t="s">
        <v>523</v>
      </c>
      <c r="B74" s="146">
        <v>1251</v>
      </c>
      <c r="C74" s="50" t="s">
        <v>223</v>
      </c>
      <c r="D74" s="211"/>
      <c r="E74" s="321"/>
      <c r="F74" s="344"/>
      <c r="G74" s="151" t="s">
        <v>963</v>
      </c>
      <c r="H74" s="147"/>
      <c r="I74" s="147"/>
      <c r="J74" s="155" t="s">
        <v>47</v>
      </c>
      <c r="K74" s="51">
        <v>48</v>
      </c>
      <c r="L74" s="221"/>
    </row>
    <row r="75" spans="1:12" s="90" customFormat="1" ht="31.5" customHeight="1" x14ac:dyDescent="0.15">
      <c r="A75" s="146" t="s">
        <v>523</v>
      </c>
      <c r="B75" s="146">
        <v>1501</v>
      </c>
      <c r="C75" s="50" t="s">
        <v>195</v>
      </c>
      <c r="D75" s="342" t="s">
        <v>493</v>
      </c>
      <c r="E75" s="197"/>
      <c r="F75" s="320"/>
      <c r="G75" s="156"/>
      <c r="H75" s="80"/>
      <c r="I75" s="80"/>
      <c r="J75" s="155" t="s">
        <v>19</v>
      </c>
      <c r="K75" s="51">
        <v>100</v>
      </c>
      <c r="L75" s="221"/>
    </row>
    <row r="76" spans="1:12" s="90" customFormat="1" ht="31.5" customHeight="1" x14ac:dyDescent="0.15">
      <c r="A76" s="146" t="s">
        <v>523</v>
      </c>
      <c r="B76" s="146">
        <v>1511</v>
      </c>
      <c r="C76" s="50" t="s">
        <v>314</v>
      </c>
      <c r="D76" s="211"/>
      <c r="E76" s="365"/>
      <c r="F76" s="321"/>
      <c r="G76" s="156"/>
      <c r="H76" s="80"/>
      <c r="I76" s="80"/>
      <c r="J76" s="155" t="s">
        <v>18</v>
      </c>
      <c r="K76" s="51">
        <v>200</v>
      </c>
      <c r="L76" s="222"/>
    </row>
    <row r="77" spans="1:12" s="90" customFormat="1" ht="31.5" customHeight="1" x14ac:dyDescent="0.15">
      <c r="A77" s="146" t="s">
        <v>523</v>
      </c>
      <c r="B77" s="146">
        <v>1601</v>
      </c>
      <c r="C77" s="59" t="s">
        <v>199</v>
      </c>
      <c r="D77" s="226" t="s">
        <v>483</v>
      </c>
      <c r="E77" s="364"/>
      <c r="F77" s="227"/>
      <c r="G77" s="156" t="s">
        <v>494</v>
      </c>
      <c r="H77" s="80"/>
      <c r="I77" s="80"/>
      <c r="J77" s="155" t="s">
        <v>370</v>
      </c>
      <c r="K77" s="51">
        <v>20</v>
      </c>
      <c r="L77" s="220" t="s">
        <v>170</v>
      </c>
    </row>
    <row r="78" spans="1:12" s="90" customFormat="1" ht="31.5" customHeight="1" x14ac:dyDescent="0.15">
      <c r="A78" s="146" t="s">
        <v>523</v>
      </c>
      <c r="B78" s="146">
        <v>1604</v>
      </c>
      <c r="C78" s="59" t="s">
        <v>200</v>
      </c>
      <c r="D78" s="228"/>
      <c r="E78" s="366"/>
      <c r="F78" s="229"/>
      <c r="G78" s="156" t="s">
        <v>495</v>
      </c>
      <c r="H78" s="80"/>
      <c r="I78" s="80"/>
      <c r="J78" s="155" t="s">
        <v>369</v>
      </c>
      <c r="K78" s="51">
        <v>5</v>
      </c>
      <c r="L78" s="221"/>
    </row>
    <row r="79" spans="1:12" s="90" customFormat="1" ht="31.5" customHeight="1" x14ac:dyDescent="0.15">
      <c r="A79" s="146" t="s">
        <v>523</v>
      </c>
      <c r="B79" s="146">
        <v>1631</v>
      </c>
      <c r="C79" s="50" t="s">
        <v>216</v>
      </c>
      <c r="D79" s="223" t="s">
        <v>496</v>
      </c>
      <c r="E79" s="223"/>
      <c r="F79" s="223"/>
      <c r="G79" s="156"/>
      <c r="H79" s="80"/>
      <c r="I79" s="80"/>
      <c r="J79" s="155" t="s">
        <v>515</v>
      </c>
      <c r="K79" s="51">
        <v>40</v>
      </c>
      <c r="L79" s="146" t="s">
        <v>211</v>
      </c>
    </row>
    <row r="80" spans="1:12" ht="31.5" customHeight="1" x14ac:dyDescent="0.15">
      <c r="A80" s="34" t="s">
        <v>20</v>
      </c>
      <c r="B80" s="67"/>
      <c r="C80" s="38"/>
      <c r="D80" s="134"/>
      <c r="E80" s="134"/>
      <c r="F80" s="134"/>
      <c r="G80" s="135"/>
      <c r="H80" s="135"/>
      <c r="I80" s="135"/>
      <c r="J80" s="136"/>
      <c r="K80" s="137"/>
      <c r="L80" s="38"/>
    </row>
    <row r="81" spans="1:12" ht="31.5" customHeight="1" x14ac:dyDescent="0.15">
      <c r="A81" s="198" t="s">
        <v>2</v>
      </c>
      <c r="B81" s="198"/>
      <c r="C81" s="208" t="s">
        <v>3</v>
      </c>
      <c r="D81" s="208" t="s">
        <v>4</v>
      </c>
      <c r="E81" s="208"/>
      <c r="F81" s="208"/>
      <c r="G81" s="208"/>
      <c r="H81" s="208"/>
      <c r="I81" s="208"/>
      <c r="J81" s="208"/>
      <c r="K81" s="231" t="s">
        <v>486</v>
      </c>
      <c r="L81" s="208" t="s">
        <v>8</v>
      </c>
    </row>
    <row r="82" spans="1:12" ht="31.5" customHeight="1" x14ac:dyDescent="0.15">
      <c r="A82" s="152" t="s">
        <v>0</v>
      </c>
      <c r="B82" s="152" t="s">
        <v>1</v>
      </c>
      <c r="C82" s="198"/>
      <c r="D82" s="198"/>
      <c r="E82" s="198"/>
      <c r="F82" s="198"/>
      <c r="G82" s="198"/>
      <c r="H82" s="198"/>
      <c r="I82" s="198"/>
      <c r="J82" s="198"/>
      <c r="K82" s="232"/>
      <c r="L82" s="198"/>
    </row>
    <row r="83" spans="1:12" s="90" customFormat="1" ht="31.5" customHeight="1" x14ac:dyDescent="0.15">
      <c r="A83" s="146" t="s">
        <v>523</v>
      </c>
      <c r="B83" s="146">
        <v>1301</v>
      </c>
      <c r="C83" s="50" t="s">
        <v>743</v>
      </c>
      <c r="D83" s="367" t="s">
        <v>169</v>
      </c>
      <c r="E83" s="368"/>
      <c r="F83" s="220" t="s">
        <v>24</v>
      </c>
      <c r="G83" s="333" t="s">
        <v>315</v>
      </c>
      <c r="H83" s="353"/>
      <c r="I83" s="332"/>
      <c r="J83" s="352" t="s">
        <v>140</v>
      </c>
      <c r="K83" s="51">
        <v>1259</v>
      </c>
      <c r="L83" s="220" t="s">
        <v>9</v>
      </c>
    </row>
    <row r="84" spans="1:12" s="90" customFormat="1" ht="31.5" customHeight="1" x14ac:dyDescent="0.15">
      <c r="A84" s="146" t="s">
        <v>523</v>
      </c>
      <c r="B84" s="146">
        <v>1302</v>
      </c>
      <c r="C84" s="50" t="s">
        <v>802</v>
      </c>
      <c r="D84" s="369"/>
      <c r="E84" s="370"/>
      <c r="F84" s="221"/>
      <c r="G84" s="59" t="s">
        <v>736</v>
      </c>
      <c r="H84" s="147"/>
      <c r="I84" s="155" t="s">
        <v>754</v>
      </c>
      <c r="J84" s="352"/>
      <c r="K84" s="51">
        <f>ROUND($K83*92/1000,0)</f>
        <v>116</v>
      </c>
      <c r="L84" s="221"/>
    </row>
    <row r="85" spans="1:12" s="90" customFormat="1" ht="31.5" customHeight="1" x14ac:dyDescent="0.15">
      <c r="A85" s="146" t="s">
        <v>523</v>
      </c>
      <c r="B85" s="146">
        <v>1303</v>
      </c>
      <c r="C85" s="50" t="s">
        <v>803</v>
      </c>
      <c r="D85" s="369"/>
      <c r="E85" s="370"/>
      <c r="F85" s="221"/>
      <c r="G85" s="59" t="s">
        <v>738</v>
      </c>
      <c r="H85" s="147"/>
      <c r="I85" s="155" t="s">
        <v>756</v>
      </c>
      <c r="J85" s="352"/>
      <c r="K85" s="51">
        <f>ROUND($K83*90/1000,0)</f>
        <v>113</v>
      </c>
      <c r="L85" s="221"/>
    </row>
    <row r="86" spans="1:12" s="90" customFormat="1" ht="31.5" customHeight="1" x14ac:dyDescent="0.15">
      <c r="A86" s="146" t="s">
        <v>523</v>
      </c>
      <c r="B86" s="146">
        <v>1304</v>
      </c>
      <c r="C86" s="50" t="s">
        <v>804</v>
      </c>
      <c r="D86" s="369"/>
      <c r="E86" s="370"/>
      <c r="F86" s="221"/>
      <c r="G86" s="59" t="s">
        <v>740</v>
      </c>
      <c r="H86" s="147"/>
      <c r="I86" s="155" t="s">
        <v>758</v>
      </c>
      <c r="J86" s="352"/>
      <c r="K86" s="51">
        <f>ROUND($K83*80/1000,0)</f>
        <v>101</v>
      </c>
      <c r="L86" s="221"/>
    </row>
    <row r="87" spans="1:12" s="90" customFormat="1" ht="31.5" customHeight="1" x14ac:dyDescent="0.15">
      <c r="A87" s="146" t="s">
        <v>523</v>
      </c>
      <c r="B87" s="146">
        <v>6200</v>
      </c>
      <c r="C87" s="50" t="s">
        <v>563</v>
      </c>
      <c r="D87" s="369"/>
      <c r="E87" s="370"/>
      <c r="F87" s="221"/>
      <c r="G87" s="59" t="s">
        <v>742</v>
      </c>
      <c r="H87" s="147"/>
      <c r="I87" s="155" t="s">
        <v>512</v>
      </c>
      <c r="J87" s="352"/>
      <c r="K87" s="51">
        <f>ROUND($K83*64/1000,0)</f>
        <v>81</v>
      </c>
      <c r="L87" s="221"/>
    </row>
    <row r="88" spans="1:12" s="90" customFormat="1" ht="31.5" customHeight="1" x14ac:dyDescent="0.15">
      <c r="A88" s="146" t="s">
        <v>523</v>
      </c>
      <c r="B88" s="146">
        <v>8215</v>
      </c>
      <c r="C88" s="50" t="s">
        <v>805</v>
      </c>
      <c r="D88" s="369"/>
      <c r="E88" s="370"/>
      <c r="F88" s="221"/>
      <c r="G88" s="151" t="s">
        <v>324</v>
      </c>
      <c r="H88" s="158"/>
      <c r="I88" s="155" t="s">
        <v>366</v>
      </c>
      <c r="J88" s="352"/>
      <c r="K88" s="177">
        <f>ROUND(-$K83*1/100,0)</f>
        <v>-13</v>
      </c>
      <c r="L88" s="221"/>
    </row>
    <row r="89" spans="1:12" s="90" customFormat="1" ht="31.5" customHeight="1" x14ac:dyDescent="0.15">
      <c r="A89" s="146" t="s">
        <v>523</v>
      </c>
      <c r="B89" s="146">
        <v>9215</v>
      </c>
      <c r="C89" s="50" t="s">
        <v>806</v>
      </c>
      <c r="D89" s="369"/>
      <c r="E89" s="370"/>
      <c r="F89" s="221"/>
      <c r="G89" s="151" t="s">
        <v>368</v>
      </c>
      <c r="H89" s="158"/>
      <c r="I89" s="155" t="s">
        <v>366</v>
      </c>
      <c r="J89" s="352"/>
      <c r="K89" s="177">
        <f>ROUND(-$K83*1/100,0)</f>
        <v>-13</v>
      </c>
      <c r="L89" s="221"/>
    </row>
    <row r="90" spans="1:12" s="90" customFormat="1" ht="31.5" customHeight="1" x14ac:dyDescent="0.15">
      <c r="A90" s="146" t="s">
        <v>523</v>
      </c>
      <c r="B90" s="146">
        <v>1311</v>
      </c>
      <c r="C90" s="50" t="s">
        <v>807</v>
      </c>
      <c r="D90" s="369"/>
      <c r="E90" s="370"/>
      <c r="F90" s="221"/>
      <c r="G90" s="333" t="s">
        <v>497</v>
      </c>
      <c r="H90" s="353"/>
      <c r="I90" s="332"/>
      <c r="J90" s="352"/>
      <c r="K90" s="51">
        <v>995</v>
      </c>
      <c r="L90" s="221"/>
    </row>
    <row r="91" spans="1:12" s="90" customFormat="1" ht="31.5" customHeight="1" x14ac:dyDescent="0.15">
      <c r="A91" s="146" t="s">
        <v>523</v>
      </c>
      <c r="B91" s="146">
        <v>1312</v>
      </c>
      <c r="C91" s="50" t="s">
        <v>808</v>
      </c>
      <c r="D91" s="369"/>
      <c r="E91" s="370"/>
      <c r="F91" s="221"/>
      <c r="G91" s="59" t="s">
        <v>736</v>
      </c>
      <c r="H91" s="147"/>
      <c r="I91" s="155" t="s">
        <v>754</v>
      </c>
      <c r="J91" s="352"/>
      <c r="K91" s="51">
        <f>ROUND($K90*92/1000,0)</f>
        <v>92</v>
      </c>
      <c r="L91" s="221"/>
    </row>
    <row r="92" spans="1:12" s="90" customFormat="1" ht="31.5" customHeight="1" x14ac:dyDescent="0.15">
      <c r="A92" s="146" t="s">
        <v>523</v>
      </c>
      <c r="B92" s="146">
        <v>1313</v>
      </c>
      <c r="C92" s="50" t="s">
        <v>809</v>
      </c>
      <c r="D92" s="369"/>
      <c r="E92" s="370"/>
      <c r="F92" s="221"/>
      <c r="G92" s="59" t="s">
        <v>738</v>
      </c>
      <c r="H92" s="147"/>
      <c r="I92" s="155" t="s">
        <v>756</v>
      </c>
      <c r="J92" s="352"/>
      <c r="K92" s="51">
        <f>ROUND($K90*90/1000,0)</f>
        <v>90</v>
      </c>
      <c r="L92" s="221"/>
    </row>
    <row r="93" spans="1:12" s="90" customFormat="1" ht="31.5" customHeight="1" x14ac:dyDescent="0.15">
      <c r="A93" s="146" t="s">
        <v>523</v>
      </c>
      <c r="B93" s="146">
        <v>1314</v>
      </c>
      <c r="C93" s="50" t="s">
        <v>810</v>
      </c>
      <c r="D93" s="369"/>
      <c r="E93" s="370"/>
      <c r="F93" s="221"/>
      <c r="G93" s="59" t="s">
        <v>740</v>
      </c>
      <c r="H93" s="147"/>
      <c r="I93" s="155" t="s">
        <v>758</v>
      </c>
      <c r="J93" s="352"/>
      <c r="K93" s="51">
        <f>ROUND($K90*80/1000,0)</f>
        <v>80</v>
      </c>
      <c r="L93" s="221"/>
    </row>
    <row r="94" spans="1:12" s="90" customFormat="1" ht="31.5" customHeight="1" x14ac:dyDescent="0.15">
      <c r="A94" s="146" t="s">
        <v>523</v>
      </c>
      <c r="B94" s="146">
        <v>6220</v>
      </c>
      <c r="C94" s="50" t="s">
        <v>564</v>
      </c>
      <c r="D94" s="369"/>
      <c r="E94" s="370"/>
      <c r="F94" s="221"/>
      <c r="G94" s="59" t="s">
        <v>742</v>
      </c>
      <c r="H94" s="147"/>
      <c r="I94" s="155" t="s">
        <v>512</v>
      </c>
      <c r="J94" s="352"/>
      <c r="K94" s="51">
        <f>ROUND($K90*64/1000,0)</f>
        <v>64</v>
      </c>
      <c r="L94" s="221"/>
    </row>
    <row r="95" spans="1:12" s="90" customFormat="1" ht="31.5" customHeight="1" x14ac:dyDescent="0.15">
      <c r="A95" s="146" t="s">
        <v>523</v>
      </c>
      <c r="B95" s="146">
        <v>8315</v>
      </c>
      <c r="C95" s="50" t="s">
        <v>811</v>
      </c>
      <c r="D95" s="369"/>
      <c r="E95" s="370"/>
      <c r="F95" s="221"/>
      <c r="G95" s="151" t="s">
        <v>324</v>
      </c>
      <c r="H95" s="158"/>
      <c r="I95" s="155" t="s">
        <v>366</v>
      </c>
      <c r="J95" s="352"/>
      <c r="K95" s="123">
        <f>ROUND(-$K90*1/100,0)</f>
        <v>-10</v>
      </c>
      <c r="L95" s="221"/>
    </row>
    <row r="96" spans="1:12" s="90" customFormat="1" ht="31.5" customHeight="1" x14ac:dyDescent="0.15">
      <c r="A96" s="146" t="s">
        <v>523</v>
      </c>
      <c r="B96" s="146">
        <v>9315</v>
      </c>
      <c r="C96" s="50" t="s">
        <v>812</v>
      </c>
      <c r="D96" s="369"/>
      <c r="E96" s="370"/>
      <c r="F96" s="222"/>
      <c r="G96" s="151" t="s">
        <v>368</v>
      </c>
      <c r="H96" s="158"/>
      <c r="I96" s="155" t="s">
        <v>366</v>
      </c>
      <c r="J96" s="352"/>
      <c r="K96" s="123">
        <f>ROUND(-$K90*1/100,0)</f>
        <v>-10</v>
      </c>
      <c r="L96" s="222"/>
    </row>
    <row r="97" spans="1:12" s="90" customFormat="1" ht="31.5" customHeight="1" x14ac:dyDescent="0.15">
      <c r="A97" s="146" t="s">
        <v>523</v>
      </c>
      <c r="B97" s="146">
        <v>1321</v>
      </c>
      <c r="C97" s="50" t="s">
        <v>744</v>
      </c>
      <c r="D97" s="369"/>
      <c r="E97" s="370"/>
      <c r="F97" s="343" t="s">
        <v>357</v>
      </c>
      <c r="G97" s="333" t="s">
        <v>316</v>
      </c>
      <c r="H97" s="353"/>
      <c r="I97" s="332"/>
      <c r="J97" s="352"/>
      <c r="K97" s="51">
        <v>41</v>
      </c>
      <c r="L97" s="220" t="s">
        <v>10</v>
      </c>
    </row>
    <row r="98" spans="1:12" s="90" customFormat="1" ht="31.5" customHeight="1" x14ac:dyDescent="0.15">
      <c r="A98" s="146" t="s">
        <v>523</v>
      </c>
      <c r="B98" s="146">
        <v>1322</v>
      </c>
      <c r="C98" s="50" t="s">
        <v>813</v>
      </c>
      <c r="D98" s="369"/>
      <c r="E98" s="370"/>
      <c r="F98" s="344"/>
      <c r="G98" s="59" t="s">
        <v>736</v>
      </c>
      <c r="H98" s="147"/>
      <c r="I98" s="155" t="s">
        <v>754</v>
      </c>
      <c r="J98" s="352"/>
      <c r="K98" s="51">
        <f>ROUND($K97*92/1000,0)</f>
        <v>4</v>
      </c>
      <c r="L98" s="221"/>
    </row>
    <row r="99" spans="1:12" s="90" customFormat="1" ht="31.5" customHeight="1" x14ac:dyDescent="0.15">
      <c r="A99" s="146" t="s">
        <v>523</v>
      </c>
      <c r="B99" s="146">
        <v>1323</v>
      </c>
      <c r="C99" s="50" t="s">
        <v>814</v>
      </c>
      <c r="D99" s="369"/>
      <c r="E99" s="370"/>
      <c r="F99" s="344"/>
      <c r="G99" s="59" t="s">
        <v>738</v>
      </c>
      <c r="H99" s="147"/>
      <c r="I99" s="155" t="s">
        <v>756</v>
      </c>
      <c r="J99" s="352"/>
      <c r="K99" s="51">
        <f>ROUND($K97*90/1000,0)</f>
        <v>4</v>
      </c>
      <c r="L99" s="221"/>
    </row>
    <row r="100" spans="1:12" s="90" customFormat="1" ht="31.5" customHeight="1" x14ac:dyDescent="0.15">
      <c r="A100" s="146" t="s">
        <v>523</v>
      </c>
      <c r="B100" s="146">
        <v>1324</v>
      </c>
      <c r="C100" s="50" t="s">
        <v>815</v>
      </c>
      <c r="D100" s="369"/>
      <c r="E100" s="370"/>
      <c r="F100" s="344"/>
      <c r="G100" s="59" t="s">
        <v>740</v>
      </c>
      <c r="H100" s="147"/>
      <c r="I100" s="155" t="s">
        <v>758</v>
      </c>
      <c r="J100" s="352"/>
      <c r="K100" s="51">
        <f>ROUND($K97*80/1000,0)</f>
        <v>3</v>
      </c>
      <c r="L100" s="221"/>
    </row>
    <row r="101" spans="1:12" s="90" customFormat="1" ht="31.5" customHeight="1" x14ac:dyDescent="0.15">
      <c r="A101" s="146" t="s">
        <v>523</v>
      </c>
      <c r="B101" s="146">
        <v>6240</v>
      </c>
      <c r="C101" s="50" t="s">
        <v>565</v>
      </c>
      <c r="D101" s="369"/>
      <c r="E101" s="370"/>
      <c r="F101" s="344"/>
      <c r="G101" s="59" t="s">
        <v>742</v>
      </c>
      <c r="H101" s="147"/>
      <c r="I101" s="155" t="s">
        <v>512</v>
      </c>
      <c r="J101" s="352"/>
      <c r="K101" s="51">
        <f>ROUND($K97*64/1000,0)</f>
        <v>3</v>
      </c>
      <c r="L101" s="221"/>
    </row>
    <row r="102" spans="1:12" s="90" customFormat="1" ht="31.5" customHeight="1" x14ac:dyDescent="0.15">
      <c r="A102" s="179" t="s">
        <v>523</v>
      </c>
      <c r="B102" s="179">
        <v>8216</v>
      </c>
      <c r="C102" s="50" t="s">
        <v>816</v>
      </c>
      <c r="D102" s="369"/>
      <c r="E102" s="370"/>
      <c r="F102" s="344"/>
      <c r="G102" s="151" t="s">
        <v>324</v>
      </c>
      <c r="H102" s="158"/>
      <c r="I102" s="155" t="s">
        <v>366</v>
      </c>
      <c r="J102" s="352"/>
      <c r="K102" s="123">
        <v>-1</v>
      </c>
      <c r="L102" s="221"/>
    </row>
    <row r="103" spans="1:12" s="90" customFormat="1" ht="31.5" customHeight="1" x14ac:dyDescent="0.15">
      <c r="A103" s="146" t="s">
        <v>523</v>
      </c>
      <c r="B103" s="146">
        <v>9216</v>
      </c>
      <c r="C103" s="50" t="s">
        <v>817</v>
      </c>
      <c r="D103" s="369"/>
      <c r="E103" s="370"/>
      <c r="F103" s="344"/>
      <c r="G103" s="151" t="s">
        <v>368</v>
      </c>
      <c r="H103" s="158"/>
      <c r="I103" s="155" t="s">
        <v>366</v>
      </c>
      <c r="J103" s="352"/>
      <c r="K103" s="123">
        <v>-1</v>
      </c>
      <c r="L103" s="221"/>
    </row>
    <row r="104" spans="1:12" s="90" customFormat="1" ht="31.5" customHeight="1" x14ac:dyDescent="0.15">
      <c r="A104" s="146" t="s">
        <v>523</v>
      </c>
      <c r="B104" s="146">
        <v>1367</v>
      </c>
      <c r="C104" s="50" t="s">
        <v>818</v>
      </c>
      <c r="D104" s="369"/>
      <c r="E104" s="370"/>
      <c r="F104" s="344"/>
      <c r="G104" s="333" t="s">
        <v>498</v>
      </c>
      <c r="H104" s="353"/>
      <c r="I104" s="332"/>
      <c r="J104" s="352"/>
      <c r="K104" s="51">
        <v>33</v>
      </c>
      <c r="L104" s="221"/>
    </row>
    <row r="105" spans="1:12" s="90" customFormat="1" ht="31.5" customHeight="1" x14ac:dyDescent="0.15">
      <c r="A105" s="146" t="s">
        <v>523</v>
      </c>
      <c r="B105" s="146">
        <v>1368</v>
      </c>
      <c r="C105" s="50" t="s">
        <v>819</v>
      </c>
      <c r="D105" s="369"/>
      <c r="E105" s="370"/>
      <c r="F105" s="344"/>
      <c r="G105" s="59" t="s">
        <v>736</v>
      </c>
      <c r="H105" s="147"/>
      <c r="I105" s="155" t="s">
        <v>754</v>
      </c>
      <c r="J105" s="352"/>
      <c r="K105" s="51">
        <f>ROUND($K104*92/1000,0)</f>
        <v>3</v>
      </c>
      <c r="L105" s="221"/>
    </row>
    <row r="106" spans="1:12" s="90" customFormat="1" ht="31.5" customHeight="1" x14ac:dyDescent="0.15">
      <c r="A106" s="146" t="s">
        <v>523</v>
      </c>
      <c r="B106" s="146">
        <v>1369</v>
      </c>
      <c r="C106" s="50" t="s">
        <v>820</v>
      </c>
      <c r="D106" s="369"/>
      <c r="E106" s="370"/>
      <c r="F106" s="344"/>
      <c r="G106" s="59" t="s">
        <v>738</v>
      </c>
      <c r="H106" s="147"/>
      <c r="I106" s="155" t="s">
        <v>756</v>
      </c>
      <c r="J106" s="352"/>
      <c r="K106" s="51">
        <f>ROUND($K104*90/1000,0)</f>
        <v>3</v>
      </c>
      <c r="L106" s="221"/>
    </row>
    <row r="107" spans="1:12" s="90" customFormat="1" ht="31.5" customHeight="1" x14ac:dyDescent="0.15">
      <c r="A107" s="146" t="s">
        <v>523</v>
      </c>
      <c r="B107" s="146">
        <v>1370</v>
      </c>
      <c r="C107" s="50" t="s">
        <v>821</v>
      </c>
      <c r="D107" s="369"/>
      <c r="E107" s="370"/>
      <c r="F107" s="344"/>
      <c r="G107" s="59" t="s">
        <v>740</v>
      </c>
      <c r="H107" s="147"/>
      <c r="I107" s="155" t="s">
        <v>758</v>
      </c>
      <c r="J107" s="352"/>
      <c r="K107" s="51">
        <f>ROUND($K104*80/1000,0)</f>
        <v>3</v>
      </c>
      <c r="L107" s="221"/>
    </row>
    <row r="108" spans="1:12" s="90" customFormat="1" ht="31.5" customHeight="1" x14ac:dyDescent="0.15">
      <c r="A108" s="146" t="s">
        <v>523</v>
      </c>
      <c r="B108" s="146">
        <v>6260</v>
      </c>
      <c r="C108" s="50" t="s">
        <v>566</v>
      </c>
      <c r="D108" s="369"/>
      <c r="E108" s="370"/>
      <c r="F108" s="344"/>
      <c r="G108" s="59" t="s">
        <v>742</v>
      </c>
      <c r="H108" s="147"/>
      <c r="I108" s="155" t="s">
        <v>512</v>
      </c>
      <c r="J108" s="352"/>
      <c r="K108" s="51">
        <f>ROUND($K104*64/1000,0)</f>
        <v>2</v>
      </c>
      <c r="L108" s="221"/>
    </row>
    <row r="109" spans="1:12" s="90" customFormat="1" ht="31.5" customHeight="1" x14ac:dyDescent="0.15">
      <c r="A109" s="146" t="s">
        <v>523</v>
      </c>
      <c r="B109" s="146">
        <v>8316</v>
      </c>
      <c r="C109" s="50" t="s">
        <v>822</v>
      </c>
      <c r="D109" s="369"/>
      <c r="E109" s="370"/>
      <c r="F109" s="344"/>
      <c r="G109" s="151" t="s">
        <v>324</v>
      </c>
      <c r="H109" s="158"/>
      <c r="I109" s="155" t="s">
        <v>366</v>
      </c>
      <c r="J109" s="352"/>
      <c r="K109" s="123">
        <v>-1</v>
      </c>
      <c r="L109" s="221"/>
    </row>
    <row r="110" spans="1:12" s="90" customFormat="1" ht="31.5" customHeight="1" x14ac:dyDescent="0.15">
      <c r="A110" s="146" t="s">
        <v>523</v>
      </c>
      <c r="B110" s="146">
        <v>9316</v>
      </c>
      <c r="C110" s="50" t="s">
        <v>823</v>
      </c>
      <c r="D110" s="369"/>
      <c r="E110" s="370"/>
      <c r="F110" s="345"/>
      <c r="G110" s="151" t="s">
        <v>368</v>
      </c>
      <c r="H110" s="158"/>
      <c r="I110" s="155" t="s">
        <v>366</v>
      </c>
      <c r="J110" s="352"/>
      <c r="K110" s="123">
        <v>-1</v>
      </c>
      <c r="L110" s="222"/>
    </row>
    <row r="111" spans="1:12" s="90" customFormat="1" ht="31.5" customHeight="1" x14ac:dyDescent="0.15">
      <c r="A111" s="146" t="s">
        <v>523</v>
      </c>
      <c r="B111" s="146">
        <v>1331</v>
      </c>
      <c r="C111" s="50" t="s">
        <v>824</v>
      </c>
      <c r="D111" s="369"/>
      <c r="E111" s="370"/>
      <c r="F111" s="220" t="s">
        <v>963</v>
      </c>
      <c r="G111" s="333" t="s">
        <v>317</v>
      </c>
      <c r="H111" s="353"/>
      <c r="I111" s="332"/>
      <c r="J111" s="352"/>
      <c r="K111" s="51">
        <v>2535</v>
      </c>
      <c r="L111" s="220" t="s">
        <v>9</v>
      </c>
    </row>
    <row r="112" spans="1:12" s="90" customFormat="1" ht="31.5" customHeight="1" x14ac:dyDescent="0.15">
      <c r="A112" s="146" t="s">
        <v>523</v>
      </c>
      <c r="B112" s="146">
        <v>1332</v>
      </c>
      <c r="C112" s="50" t="s">
        <v>825</v>
      </c>
      <c r="D112" s="369"/>
      <c r="E112" s="370"/>
      <c r="F112" s="221"/>
      <c r="G112" s="59" t="s">
        <v>736</v>
      </c>
      <c r="H112" s="147"/>
      <c r="I112" s="155" t="s">
        <v>754</v>
      </c>
      <c r="J112" s="352"/>
      <c r="K112" s="51">
        <f>ROUND($K111*92/1000,0)</f>
        <v>233</v>
      </c>
      <c r="L112" s="221"/>
    </row>
    <row r="113" spans="1:12" s="90" customFormat="1" ht="31.5" customHeight="1" x14ac:dyDescent="0.15">
      <c r="A113" s="146" t="s">
        <v>523</v>
      </c>
      <c r="B113" s="146">
        <v>1333</v>
      </c>
      <c r="C113" s="50" t="s">
        <v>826</v>
      </c>
      <c r="D113" s="369"/>
      <c r="E113" s="370"/>
      <c r="F113" s="221"/>
      <c r="G113" s="59" t="s">
        <v>738</v>
      </c>
      <c r="H113" s="147"/>
      <c r="I113" s="155" t="s">
        <v>756</v>
      </c>
      <c r="J113" s="352"/>
      <c r="K113" s="51">
        <f>ROUND($K111*90/1000,0)</f>
        <v>228</v>
      </c>
      <c r="L113" s="221"/>
    </row>
    <row r="114" spans="1:12" s="90" customFormat="1" ht="31.5" customHeight="1" x14ac:dyDescent="0.15">
      <c r="A114" s="146" t="s">
        <v>523</v>
      </c>
      <c r="B114" s="146">
        <v>1334</v>
      </c>
      <c r="C114" s="50" t="s">
        <v>827</v>
      </c>
      <c r="D114" s="369"/>
      <c r="E114" s="370"/>
      <c r="F114" s="221"/>
      <c r="G114" s="59" t="s">
        <v>740</v>
      </c>
      <c r="H114" s="147"/>
      <c r="I114" s="155" t="s">
        <v>758</v>
      </c>
      <c r="J114" s="352"/>
      <c r="K114" s="51">
        <f>ROUND($K111*80/1000,0)</f>
        <v>203</v>
      </c>
      <c r="L114" s="221"/>
    </row>
    <row r="115" spans="1:12" s="90" customFormat="1" ht="31.5" customHeight="1" x14ac:dyDescent="0.15">
      <c r="A115" s="146" t="s">
        <v>523</v>
      </c>
      <c r="B115" s="146">
        <v>6280</v>
      </c>
      <c r="C115" s="50" t="s">
        <v>567</v>
      </c>
      <c r="D115" s="369"/>
      <c r="E115" s="370"/>
      <c r="F115" s="221"/>
      <c r="G115" s="59" t="s">
        <v>742</v>
      </c>
      <c r="H115" s="147"/>
      <c r="I115" s="155" t="s">
        <v>512</v>
      </c>
      <c r="J115" s="352"/>
      <c r="K115" s="51">
        <f>ROUND($K111*64/1000,0)</f>
        <v>162</v>
      </c>
      <c r="L115" s="221"/>
    </row>
    <row r="116" spans="1:12" s="90" customFormat="1" ht="31.5" customHeight="1" x14ac:dyDescent="0.15">
      <c r="A116" s="146" t="s">
        <v>523</v>
      </c>
      <c r="B116" s="146">
        <v>8217</v>
      </c>
      <c r="C116" s="50" t="s">
        <v>828</v>
      </c>
      <c r="D116" s="369"/>
      <c r="E116" s="370"/>
      <c r="F116" s="221"/>
      <c r="G116" s="151" t="s">
        <v>324</v>
      </c>
      <c r="H116" s="158"/>
      <c r="I116" s="155" t="s">
        <v>366</v>
      </c>
      <c r="J116" s="352"/>
      <c r="K116" s="123">
        <f>ROUND(-$K111*1/100,0)</f>
        <v>-25</v>
      </c>
      <c r="L116" s="221"/>
    </row>
    <row r="117" spans="1:12" s="90" customFormat="1" ht="31.5" customHeight="1" x14ac:dyDescent="0.15">
      <c r="A117" s="146" t="s">
        <v>523</v>
      </c>
      <c r="B117" s="146">
        <v>9217</v>
      </c>
      <c r="C117" s="50" t="s">
        <v>829</v>
      </c>
      <c r="D117" s="369"/>
      <c r="E117" s="370"/>
      <c r="F117" s="221"/>
      <c r="G117" s="151" t="s">
        <v>368</v>
      </c>
      <c r="H117" s="158"/>
      <c r="I117" s="155" t="s">
        <v>366</v>
      </c>
      <c r="J117" s="352"/>
      <c r="K117" s="123">
        <f>ROUND(-$K111*1/100,0)</f>
        <v>-25</v>
      </c>
      <c r="L117" s="221"/>
    </row>
    <row r="118" spans="1:12" s="90" customFormat="1" ht="31.5" customHeight="1" x14ac:dyDescent="0.15">
      <c r="A118" s="146" t="s">
        <v>523</v>
      </c>
      <c r="B118" s="146">
        <v>1341</v>
      </c>
      <c r="C118" s="50" t="s">
        <v>830</v>
      </c>
      <c r="D118" s="369"/>
      <c r="E118" s="370"/>
      <c r="F118" s="221"/>
      <c r="G118" s="333" t="s">
        <v>499</v>
      </c>
      <c r="H118" s="353"/>
      <c r="I118" s="332"/>
      <c r="J118" s="352"/>
      <c r="K118" s="51">
        <v>2008</v>
      </c>
      <c r="L118" s="221"/>
    </row>
    <row r="119" spans="1:12" s="90" customFormat="1" ht="31.5" customHeight="1" x14ac:dyDescent="0.15">
      <c r="A119" s="146" t="s">
        <v>523</v>
      </c>
      <c r="B119" s="146">
        <v>1342</v>
      </c>
      <c r="C119" s="50" t="s">
        <v>831</v>
      </c>
      <c r="D119" s="369"/>
      <c r="E119" s="370"/>
      <c r="F119" s="221"/>
      <c r="G119" s="59" t="s">
        <v>736</v>
      </c>
      <c r="H119" s="147"/>
      <c r="I119" s="155" t="s">
        <v>754</v>
      </c>
      <c r="J119" s="352"/>
      <c r="K119" s="51">
        <f>ROUND($K118*92/1000,0)</f>
        <v>185</v>
      </c>
      <c r="L119" s="221"/>
    </row>
    <row r="120" spans="1:12" s="90" customFormat="1" ht="31.5" customHeight="1" x14ac:dyDescent="0.15">
      <c r="A120" s="146" t="s">
        <v>523</v>
      </c>
      <c r="B120" s="146">
        <v>1343</v>
      </c>
      <c r="C120" s="50" t="s">
        <v>832</v>
      </c>
      <c r="D120" s="369"/>
      <c r="E120" s="370"/>
      <c r="F120" s="221"/>
      <c r="G120" s="59" t="s">
        <v>738</v>
      </c>
      <c r="H120" s="147"/>
      <c r="I120" s="155" t="s">
        <v>756</v>
      </c>
      <c r="J120" s="352"/>
      <c r="K120" s="51">
        <f>ROUND($K118*90/1000,0)</f>
        <v>181</v>
      </c>
      <c r="L120" s="221"/>
    </row>
    <row r="121" spans="1:12" s="90" customFormat="1" ht="31.5" customHeight="1" x14ac:dyDescent="0.15">
      <c r="A121" s="146" t="s">
        <v>523</v>
      </c>
      <c r="B121" s="146">
        <v>1344</v>
      </c>
      <c r="C121" s="50" t="s">
        <v>833</v>
      </c>
      <c r="D121" s="369"/>
      <c r="E121" s="370"/>
      <c r="F121" s="221"/>
      <c r="G121" s="59" t="s">
        <v>740</v>
      </c>
      <c r="H121" s="147"/>
      <c r="I121" s="155" t="s">
        <v>758</v>
      </c>
      <c r="J121" s="352"/>
      <c r="K121" s="51">
        <f>ROUND($K118*80/1000,0)</f>
        <v>161</v>
      </c>
      <c r="L121" s="221"/>
    </row>
    <row r="122" spans="1:12" s="90" customFormat="1" ht="31.5" customHeight="1" x14ac:dyDescent="0.15">
      <c r="A122" s="146" t="s">
        <v>523</v>
      </c>
      <c r="B122" s="146">
        <v>6320</v>
      </c>
      <c r="C122" s="50" t="s">
        <v>568</v>
      </c>
      <c r="D122" s="369"/>
      <c r="E122" s="370"/>
      <c r="F122" s="221"/>
      <c r="G122" s="59" t="s">
        <v>742</v>
      </c>
      <c r="H122" s="147"/>
      <c r="I122" s="155" t="s">
        <v>512</v>
      </c>
      <c r="J122" s="352"/>
      <c r="K122" s="51">
        <f>ROUND($K118*64/1000,0)</f>
        <v>129</v>
      </c>
      <c r="L122" s="221"/>
    </row>
    <row r="123" spans="1:12" s="90" customFormat="1" ht="31.5" customHeight="1" x14ac:dyDescent="0.15">
      <c r="A123" s="146" t="s">
        <v>523</v>
      </c>
      <c r="B123" s="146">
        <v>8317</v>
      </c>
      <c r="C123" s="50" t="s">
        <v>834</v>
      </c>
      <c r="D123" s="369"/>
      <c r="E123" s="370"/>
      <c r="F123" s="221"/>
      <c r="G123" s="151" t="s">
        <v>324</v>
      </c>
      <c r="H123" s="158"/>
      <c r="I123" s="155" t="s">
        <v>366</v>
      </c>
      <c r="J123" s="352"/>
      <c r="K123" s="123">
        <f>ROUND(-$K118*1/100,0)</f>
        <v>-20</v>
      </c>
      <c r="L123" s="221"/>
    </row>
    <row r="124" spans="1:12" s="90" customFormat="1" ht="31.5" customHeight="1" x14ac:dyDescent="0.15">
      <c r="A124" s="146" t="s">
        <v>523</v>
      </c>
      <c r="B124" s="146">
        <v>9317</v>
      </c>
      <c r="C124" s="50" t="s">
        <v>835</v>
      </c>
      <c r="D124" s="369"/>
      <c r="E124" s="370"/>
      <c r="F124" s="222"/>
      <c r="G124" s="151" t="s">
        <v>368</v>
      </c>
      <c r="H124" s="158"/>
      <c r="I124" s="155" t="s">
        <v>366</v>
      </c>
      <c r="J124" s="352"/>
      <c r="K124" s="123">
        <f>ROUND(-$K118*1/100,0)</f>
        <v>-20</v>
      </c>
      <c r="L124" s="222"/>
    </row>
    <row r="125" spans="1:12" s="90" customFormat="1" ht="31.5" customHeight="1" x14ac:dyDescent="0.15">
      <c r="A125" s="146" t="s">
        <v>523</v>
      </c>
      <c r="B125" s="146">
        <v>1351</v>
      </c>
      <c r="C125" s="50" t="s">
        <v>836</v>
      </c>
      <c r="D125" s="369"/>
      <c r="E125" s="370"/>
      <c r="F125" s="343" t="s">
        <v>964</v>
      </c>
      <c r="G125" s="333" t="s">
        <v>318</v>
      </c>
      <c r="H125" s="353"/>
      <c r="I125" s="332"/>
      <c r="J125" s="352"/>
      <c r="K125" s="51">
        <v>83</v>
      </c>
      <c r="L125" s="220" t="s">
        <v>10</v>
      </c>
    </row>
    <row r="126" spans="1:12" s="90" customFormat="1" ht="31.5" customHeight="1" x14ac:dyDescent="0.15">
      <c r="A126" s="146" t="s">
        <v>523</v>
      </c>
      <c r="B126" s="146">
        <v>1352</v>
      </c>
      <c r="C126" s="50" t="s">
        <v>837</v>
      </c>
      <c r="D126" s="369"/>
      <c r="E126" s="370"/>
      <c r="F126" s="344"/>
      <c r="G126" s="59" t="s">
        <v>736</v>
      </c>
      <c r="H126" s="147"/>
      <c r="I126" s="155" t="s">
        <v>754</v>
      </c>
      <c r="J126" s="352"/>
      <c r="K126" s="51">
        <f>ROUND($K125*92/1000,0)</f>
        <v>8</v>
      </c>
      <c r="L126" s="221"/>
    </row>
    <row r="127" spans="1:12" s="90" customFormat="1" ht="31.5" customHeight="1" x14ac:dyDescent="0.15">
      <c r="A127" s="146" t="s">
        <v>523</v>
      </c>
      <c r="B127" s="146">
        <v>1353</v>
      </c>
      <c r="C127" s="50" t="s">
        <v>838</v>
      </c>
      <c r="D127" s="369"/>
      <c r="E127" s="370"/>
      <c r="F127" s="344"/>
      <c r="G127" s="59" t="s">
        <v>738</v>
      </c>
      <c r="H127" s="147"/>
      <c r="I127" s="155" t="s">
        <v>756</v>
      </c>
      <c r="J127" s="352"/>
      <c r="K127" s="51">
        <f>ROUND($K125*90/1000,0)</f>
        <v>7</v>
      </c>
      <c r="L127" s="221"/>
    </row>
    <row r="128" spans="1:12" s="90" customFormat="1" ht="31.5" customHeight="1" x14ac:dyDescent="0.15">
      <c r="A128" s="146" t="s">
        <v>523</v>
      </c>
      <c r="B128" s="146">
        <v>1354</v>
      </c>
      <c r="C128" s="50" t="s">
        <v>839</v>
      </c>
      <c r="D128" s="369"/>
      <c r="E128" s="370"/>
      <c r="F128" s="344"/>
      <c r="G128" s="59" t="s">
        <v>740</v>
      </c>
      <c r="H128" s="147"/>
      <c r="I128" s="155" t="s">
        <v>758</v>
      </c>
      <c r="J128" s="352"/>
      <c r="K128" s="51">
        <f>ROUND($K125*80/1000,0)</f>
        <v>7</v>
      </c>
      <c r="L128" s="221"/>
    </row>
    <row r="129" spans="1:12" s="90" customFormat="1" ht="31.5" customHeight="1" x14ac:dyDescent="0.15">
      <c r="A129" s="146" t="s">
        <v>523</v>
      </c>
      <c r="B129" s="146">
        <v>6340</v>
      </c>
      <c r="C129" s="50" t="s">
        <v>569</v>
      </c>
      <c r="D129" s="369"/>
      <c r="E129" s="370"/>
      <c r="F129" s="344"/>
      <c r="G129" s="59" t="s">
        <v>742</v>
      </c>
      <c r="H129" s="147"/>
      <c r="I129" s="155" t="s">
        <v>512</v>
      </c>
      <c r="J129" s="352"/>
      <c r="K129" s="51">
        <f>ROUND($K125*64/1000,0)</f>
        <v>5</v>
      </c>
      <c r="L129" s="221"/>
    </row>
    <row r="130" spans="1:12" s="90" customFormat="1" ht="31.5" customHeight="1" x14ac:dyDescent="0.15">
      <c r="A130" s="146" t="s">
        <v>523</v>
      </c>
      <c r="B130" s="146">
        <v>8218</v>
      </c>
      <c r="C130" s="50" t="s">
        <v>840</v>
      </c>
      <c r="D130" s="369"/>
      <c r="E130" s="370"/>
      <c r="F130" s="344"/>
      <c r="G130" s="151" t="s">
        <v>324</v>
      </c>
      <c r="H130" s="158"/>
      <c r="I130" s="155" t="s">
        <v>366</v>
      </c>
      <c r="J130" s="352"/>
      <c r="K130" s="123">
        <f>ROUND(-$K125*1/100,0)</f>
        <v>-1</v>
      </c>
      <c r="L130" s="221"/>
    </row>
    <row r="131" spans="1:12" s="90" customFormat="1" ht="31.5" customHeight="1" x14ac:dyDescent="0.15">
      <c r="A131" s="146" t="s">
        <v>523</v>
      </c>
      <c r="B131" s="146">
        <v>9218</v>
      </c>
      <c r="C131" s="50" t="s">
        <v>841</v>
      </c>
      <c r="D131" s="369"/>
      <c r="E131" s="370"/>
      <c r="F131" s="344"/>
      <c r="G131" s="151" t="s">
        <v>368</v>
      </c>
      <c r="H131" s="158"/>
      <c r="I131" s="155" t="s">
        <v>366</v>
      </c>
      <c r="J131" s="352"/>
      <c r="K131" s="123">
        <f>ROUND(-$K125*1/100,0)</f>
        <v>-1</v>
      </c>
      <c r="L131" s="221"/>
    </row>
    <row r="132" spans="1:12" s="90" customFormat="1" ht="31.5" customHeight="1" x14ac:dyDescent="0.15">
      <c r="A132" s="146" t="s">
        <v>523</v>
      </c>
      <c r="B132" s="146">
        <v>1359</v>
      </c>
      <c r="C132" s="50" t="s">
        <v>842</v>
      </c>
      <c r="D132" s="369"/>
      <c r="E132" s="370"/>
      <c r="F132" s="344"/>
      <c r="G132" s="333" t="s">
        <v>500</v>
      </c>
      <c r="H132" s="353"/>
      <c r="I132" s="332"/>
      <c r="J132" s="352"/>
      <c r="K132" s="123">
        <v>66</v>
      </c>
      <c r="L132" s="221"/>
    </row>
    <row r="133" spans="1:12" s="90" customFormat="1" ht="31.5" customHeight="1" x14ac:dyDescent="0.15">
      <c r="A133" s="146" t="s">
        <v>523</v>
      </c>
      <c r="B133" s="146">
        <v>1360</v>
      </c>
      <c r="C133" s="50" t="s">
        <v>843</v>
      </c>
      <c r="D133" s="369"/>
      <c r="E133" s="370"/>
      <c r="F133" s="344"/>
      <c r="G133" s="59" t="s">
        <v>736</v>
      </c>
      <c r="H133" s="147"/>
      <c r="I133" s="155" t="s">
        <v>754</v>
      </c>
      <c r="J133" s="352"/>
      <c r="K133" s="123">
        <f>ROUND($K132*92/1000,0)</f>
        <v>6</v>
      </c>
      <c r="L133" s="221"/>
    </row>
    <row r="134" spans="1:12" ht="31.5" customHeight="1" x14ac:dyDescent="0.15">
      <c r="A134" s="33" t="s">
        <v>523</v>
      </c>
      <c r="B134" s="33">
        <v>1361</v>
      </c>
      <c r="C134" s="178" t="s">
        <v>844</v>
      </c>
      <c r="D134" s="369"/>
      <c r="E134" s="370"/>
      <c r="F134" s="344"/>
      <c r="G134" s="59" t="s">
        <v>738</v>
      </c>
      <c r="H134" s="147"/>
      <c r="I134" s="155" t="s">
        <v>756</v>
      </c>
      <c r="J134" s="352"/>
      <c r="K134" s="123">
        <f>ROUND($K132*90/1000,0)</f>
        <v>6</v>
      </c>
      <c r="L134" s="221"/>
    </row>
    <row r="135" spans="1:12" ht="31.5" customHeight="1" x14ac:dyDescent="0.15">
      <c r="A135" s="33" t="s">
        <v>523</v>
      </c>
      <c r="B135" s="33">
        <v>1362</v>
      </c>
      <c r="C135" s="178" t="s">
        <v>845</v>
      </c>
      <c r="D135" s="369"/>
      <c r="E135" s="370"/>
      <c r="F135" s="344"/>
      <c r="G135" s="59" t="s">
        <v>740</v>
      </c>
      <c r="H135" s="147"/>
      <c r="I135" s="155" t="s">
        <v>758</v>
      </c>
      <c r="J135" s="352"/>
      <c r="K135" s="123">
        <f>ROUND($K132*80/1000,0)</f>
        <v>5</v>
      </c>
      <c r="L135" s="221"/>
    </row>
    <row r="136" spans="1:12" ht="31.5" customHeight="1" x14ac:dyDescent="0.15">
      <c r="A136" s="33" t="s">
        <v>523</v>
      </c>
      <c r="B136" s="33">
        <v>6360</v>
      </c>
      <c r="C136" s="178" t="s">
        <v>570</v>
      </c>
      <c r="D136" s="369"/>
      <c r="E136" s="370"/>
      <c r="F136" s="344"/>
      <c r="G136" s="59" t="s">
        <v>742</v>
      </c>
      <c r="H136" s="147"/>
      <c r="I136" s="155" t="s">
        <v>512</v>
      </c>
      <c r="J136" s="352"/>
      <c r="K136" s="123">
        <f>ROUND($K132*64/1000,0)</f>
        <v>4</v>
      </c>
      <c r="L136" s="221"/>
    </row>
    <row r="137" spans="1:12" ht="31.5" customHeight="1" x14ac:dyDescent="0.15">
      <c r="A137" s="33" t="s">
        <v>523</v>
      </c>
      <c r="B137" s="33">
        <v>8318</v>
      </c>
      <c r="C137" s="50" t="s">
        <v>846</v>
      </c>
      <c r="D137" s="369"/>
      <c r="E137" s="370"/>
      <c r="F137" s="344"/>
      <c r="G137" s="151" t="s">
        <v>324</v>
      </c>
      <c r="H137" s="158"/>
      <c r="I137" s="155" t="s">
        <v>366</v>
      </c>
      <c r="J137" s="373"/>
      <c r="K137" s="123">
        <f>ROUND(-$K132*1/100,0)</f>
        <v>-1</v>
      </c>
      <c r="L137" s="221"/>
    </row>
    <row r="138" spans="1:12" ht="31.5" customHeight="1" x14ac:dyDescent="0.15">
      <c r="A138" s="33" t="s">
        <v>523</v>
      </c>
      <c r="B138" s="33">
        <v>9318</v>
      </c>
      <c r="C138" s="50" t="s">
        <v>847</v>
      </c>
      <c r="D138" s="371"/>
      <c r="E138" s="372"/>
      <c r="F138" s="345"/>
      <c r="G138" s="151" t="s">
        <v>368</v>
      </c>
      <c r="H138" s="158"/>
      <c r="I138" s="155" t="s">
        <v>366</v>
      </c>
      <c r="J138" s="373"/>
      <c r="K138" s="123">
        <f>ROUND(-$K132*1/100,0)</f>
        <v>-1</v>
      </c>
      <c r="L138" s="222"/>
    </row>
    <row r="139" spans="1:12" s="90" customFormat="1" ht="31.5" customHeight="1" x14ac:dyDescent="0.15">
      <c r="A139" s="67"/>
      <c r="B139" s="67"/>
      <c r="C139" s="68"/>
      <c r="D139" s="168"/>
      <c r="E139" s="168"/>
      <c r="F139" s="168"/>
      <c r="G139" s="163"/>
      <c r="H139" s="163"/>
      <c r="I139" s="163"/>
      <c r="J139" s="88"/>
      <c r="K139" s="138"/>
      <c r="L139" s="67"/>
    </row>
    <row r="140" spans="1:12" ht="31.5" customHeight="1" x14ac:dyDescent="0.15">
      <c r="A140" s="35" t="s">
        <v>21</v>
      </c>
      <c r="K140" s="40"/>
    </row>
    <row r="141" spans="1:12" ht="31.5" customHeight="1" x14ac:dyDescent="0.15">
      <c r="A141" s="198" t="s">
        <v>2</v>
      </c>
      <c r="B141" s="198"/>
      <c r="C141" s="207" t="s">
        <v>3</v>
      </c>
      <c r="D141" s="198" t="s">
        <v>4</v>
      </c>
      <c r="E141" s="198"/>
      <c r="F141" s="198"/>
      <c r="G141" s="198"/>
      <c r="H141" s="198"/>
      <c r="I141" s="198"/>
      <c r="J141" s="198"/>
      <c r="K141" s="231" t="s">
        <v>486</v>
      </c>
      <c r="L141" s="198" t="s">
        <v>8</v>
      </c>
    </row>
    <row r="142" spans="1:12" ht="31.5" customHeight="1" x14ac:dyDescent="0.15">
      <c r="A142" s="152" t="s">
        <v>0</v>
      </c>
      <c r="B142" s="152" t="s">
        <v>1</v>
      </c>
      <c r="C142" s="208"/>
      <c r="D142" s="198"/>
      <c r="E142" s="198"/>
      <c r="F142" s="198"/>
      <c r="G142" s="198"/>
      <c r="H142" s="198"/>
      <c r="I142" s="198"/>
      <c r="J142" s="198"/>
      <c r="K142" s="232"/>
      <c r="L142" s="198"/>
    </row>
    <row r="143" spans="1:12" ht="31.5" customHeight="1" x14ac:dyDescent="0.15">
      <c r="A143" s="146" t="s">
        <v>523</v>
      </c>
      <c r="B143" s="146">
        <v>1401</v>
      </c>
      <c r="C143" s="50" t="s">
        <v>747</v>
      </c>
      <c r="D143" s="355" t="s">
        <v>169</v>
      </c>
      <c r="E143" s="374"/>
      <c r="F143" s="220" t="s">
        <v>24</v>
      </c>
      <c r="G143" s="333" t="s">
        <v>315</v>
      </c>
      <c r="H143" s="353"/>
      <c r="I143" s="332"/>
      <c r="J143" s="352" t="s">
        <v>23</v>
      </c>
      <c r="K143" s="123">
        <v>1259</v>
      </c>
      <c r="L143" s="220" t="s">
        <v>9</v>
      </c>
    </row>
    <row r="144" spans="1:12" ht="31.5" customHeight="1" x14ac:dyDescent="0.15">
      <c r="A144" s="146" t="s">
        <v>523</v>
      </c>
      <c r="B144" s="146">
        <v>1402</v>
      </c>
      <c r="C144" s="50" t="s">
        <v>848</v>
      </c>
      <c r="D144" s="357"/>
      <c r="E144" s="375"/>
      <c r="F144" s="221"/>
      <c r="G144" s="59" t="s">
        <v>736</v>
      </c>
      <c r="H144" s="147"/>
      <c r="I144" s="155" t="s">
        <v>754</v>
      </c>
      <c r="J144" s="352"/>
      <c r="K144" s="123">
        <f>ROUND($K143*92/1000,0)</f>
        <v>116</v>
      </c>
      <c r="L144" s="221"/>
    </row>
    <row r="145" spans="1:12" ht="31.5" customHeight="1" x14ac:dyDescent="0.15">
      <c r="A145" s="146" t="s">
        <v>523</v>
      </c>
      <c r="B145" s="146">
        <v>1403</v>
      </c>
      <c r="C145" s="50" t="s">
        <v>849</v>
      </c>
      <c r="D145" s="357"/>
      <c r="E145" s="375"/>
      <c r="F145" s="221"/>
      <c r="G145" s="59" t="s">
        <v>738</v>
      </c>
      <c r="H145" s="147"/>
      <c r="I145" s="155" t="s">
        <v>756</v>
      </c>
      <c r="J145" s="352"/>
      <c r="K145" s="123">
        <f>ROUND($K143*90/1000,0)</f>
        <v>113</v>
      </c>
      <c r="L145" s="221"/>
    </row>
    <row r="146" spans="1:12" ht="31.5" customHeight="1" x14ac:dyDescent="0.15">
      <c r="A146" s="146" t="s">
        <v>523</v>
      </c>
      <c r="B146" s="146">
        <v>1404</v>
      </c>
      <c r="C146" s="50" t="s">
        <v>850</v>
      </c>
      <c r="D146" s="357"/>
      <c r="E146" s="375"/>
      <c r="F146" s="221"/>
      <c r="G146" s="59" t="s">
        <v>740</v>
      </c>
      <c r="H146" s="147"/>
      <c r="I146" s="155" t="s">
        <v>758</v>
      </c>
      <c r="J146" s="352"/>
      <c r="K146" s="123">
        <f>ROUND($K143*80/1000,0)</f>
        <v>101</v>
      </c>
      <c r="L146" s="221"/>
    </row>
    <row r="147" spans="1:12" ht="31.5" customHeight="1" x14ac:dyDescent="0.15">
      <c r="A147" s="146" t="s">
        <v>523</v>
      </c>
      <c r="B147" s="146">
        <v>6400</v>
      </c>
      <c r="C147" s="50" t="s">
        <v>571</v>
      </c>
      <c r="D147" s="357"/>
      <c r="E147" s="375"/>
      <c r="F147" s="221"/>
      <c r="G147" s="59" t="s">
        <v>742</v>
      </c>
      <c r="H147" s="147"/>
      <c r="I147" s="155" t="s">
        <v>512</v>
      </c>
      <c r="J147" s="352"/>
      <c r="K147" s="123">
        <f>ROUND($K143*64/1000,0)</f>
        <v>81</v>
      </c>
      <c r="L147" s="221"/>
    </row>
    <row r="148" spans="1:12" ht="29.25" customHeight="1" x14ac:dyDescent="0.15">
      <c r="A148" s="146" t="s">
        <v>523</v>
      </c>
      <c r="B148" s="146">
        <v>8219</v>
      </c>
      <c r="C148" s="50" t="s">
        <v>851</v>
      </c>
      <c r="D148" s="357"/>
      <c r="E148" s="375"/>
      <c r="F148" s="221"/>
      <c r="G148" s="151" t="s">
        <v>324</v>
      </c>
      <c r="H148" s="158"/>
      <c r="I148" s="155" t="s">
        <v>366</v>
      </c>
      <c r="J148" s="352"/>
      <c r="K148" s="123">
        <f>ROUND(-$K143*1/100,0)</f>
        <v>-13</v>
      </c>
      <c r="L148" s="221"/>
    </row>
    <row r="149" spans="1:12" ht="29.25" customHeight="1" x14ac:dyDescent="0.15">
      <c r="A149" s="146" t="s">
        <v>523</v>
      </c>
      <c r="B149" s="146">
        <v>9219</v>
      </c>
      <c r="C149" s="50" t="s">
        <v>852</v>
      </c>
      <c r="D149" s="357"/>
      <c r="E149" s="375"/>
      <c r="F149" s="221"/>
      <c r="G149" s="151" t="s">
        <v>368</v>
      </c>
      <c r="H149" s="158"/>
      <c r="I149" s="155" t="s">
        <v>366</v>
      </c>
      <c r="J149" s="352"/>
      <c r="K149" s="123">
        <f>ROUND(-$K143*1/100,0)</f>
        <v>-13</v>
      </c>
      <c r="L149" s="221"/>
    </row>
    <row r="150" spans="1:12" ht="31.5" customHeight="1" x14ac:dyDescent="0.15">
      <c r="A150" s="146" t="s">
        <v>523</v>
      </c>
      <c r="B150" s="146">
        <v>1411</v>
      </c>
      <c r="C150" s="50" t="s">
        <v>853</v>
      </c>
      <c r="D150" s="357"/>
      <c r="E150" s="375"/>
      <c r="F150" s="221"/>
      <c r="G150" s="333" t="s">
        <v>497</v>
      </c>
      <c r="H150" s="353"/>
      <c r="I150" s="332"/>
      <c r="J150" s="352"/>
      <c r="K150" s="123">
        <v>995</v>
      </c>
      <c r="L150" s="221"/>
    </row>
    <row r="151" spans="1:12" ht="31.5" customHeight="1" x14ac:dyDescent="0.15">
      <c r="A151" s="146" t="s">
        <v>523</v>
      </c>
      <c r="B151" s="146">
        <v>1412</v>
      </c>
      <c r="C151" s="50" t="s">
        <v>854</v>
      </c>
      <c r="D151" s="357"/>
      <c r="E151" s="375"/>
      <c r="F151" s="221"/>
      <c r="G151" s="59" t="s">
        <v>736</v>
      </c>
      <c r="H151" s="147"/>
      <c r="I151" s="155" t="s">
        <v>754</v>
      </c>
      <c r="J151" s="352"/>
      <c r="K151" s="123">
        <f>ROUND($K150*92/1000,0)</f>
        <v>92</v>
      </c>
      <c r="L151" s="221"/>
    </row>
    <row r="152" spans="1:12" ht="31.5" customHeight="1" x14ac:dyDescent="0.15">
      <c r="A152" s="146" t="s">
        <v>523</v>
      </c>
      <c r="B152" s="146">
        <v>1413</v>
      </c>
      <c r="C152" s="50" t="s">
        <v>855</v>
      </c>
      <c r="D152" s="357"/>
      <c r="E152" s="375"/>
      <c r="F152" s="221"/>
      <c r="G152" s="59" t="s">
        <v>738</v>
      </c>
      <c r="H152" s="147"/>
      <c r="I152" s="155" t="s">
        <v>756</v>
      </c>
      <c r="J152" s="352"/>
      <c r="K152" s="123">
        <f>ROUND($K150*90/1000,0)</f>
        <v>90</v>
      </c>
      <c r="L152" s="221"/>
    </row>
    <row r="153" spans="1:12" ht="31.5" customHeight="1" x14ac:dyDescent="0.15">
      <c r="A153" s="146" t="s">
        <v>523</v>
      </c>
      <c r="B153" s="146">
        <v>1414</v>
      </c>
      <c r="C153" s="50" t="s">
        <v>856</v>
      </c>
      <c r="D153" s="357"/>
      <c r="E153" s="375"/>
      <c r="F153" s="221"/>
      <c r="G153" s="59" t="s">
        <v>740</v>
      </c>
      <c r="H153" s="147"/>
      <c r="I153" s="155" t="s">
        <v>758</v>
      </c>
      <c r="J153" s="352"/>
      <c r="K153" s="123">
        <f>ROUND($K150*80/1000,0)</f>
        <v>80</v>
      </c>
      <c r="L153" s="221"/>
    </row>
    <row r="154" spans="1:12" ht="31.5" customHeight="1" x14ac:dyDescent="0.15">
      <c r="A154" s="146" t="s">
        <v>523</v>
      </c>
      <c r="B154" s="146">
        <v>6420</v>
      </c>
      <c r="C154" s="50" t="s">
        <v>572</v>
      </c>
      <c r="D154" s="357"/>
      <c r="E154" s="375"/>
      <c r="F154" s="221"/>
      <c r="G154" s="59" t="s">
        <v>742</v>
      </c>
      <c r="H154" s="147"/>
      <c r="I154" s="155" t="s">
        <v>512</v>
      </c>
      <c r="J154" s="352"/>
      <c r="K154" s="123">
        <f>ROUND($K150*64/1000,0)</f>
        <v>64</v>
      </c>
      <c r="L154" s="221"/>
    </row>
    <row r="155" spans="1:12" ht="31.5" customHeight="1" x14ac:dyDescent="0.15">
      <c r="A155" s="146" t="s">
        <v>523</v>
      </c>
      <c r="B155" s="146">
        <v>8319</v>
      </c>
      <c r="C155" s="50" t="s">
        <v>857</v>
      </c>
      <c r="D155" s="357"/>
      <c r="E155" s="375"/>
      <c r="F155" s="221"/>
      <c r="G155" s="151" t="s">
        <v>324</v>
      </c>
      <c r="H155" s="158"/>
      <c r="I155" s="155" t="s">
        <v>366</v>
      </c>
      <c r="J155" s="352"/>
      <c r="K155" s="123">
        <f>ROUND(-$K150*1/100,0)</f>
        <v>-10</v>
      </c>
      <c r="L155" s="221"/>
    </row>
    <row r="156" spans="1:12" ht="31.5" customHeight="1" x14ac:dyDescent="0.15">
      <c r="A156" s="146" t="s">
        <v>523</v>
      </c>
      <c r="B156" s="146">
        <v>9319</v>
      </c>
      <c r="C156" s="50" t="s">
        <v>858</v>
      </c>
      <c r="D156" s="357"/>
      <c r="E156" s="375"/>
      <c r="F156" s="222"/>
      <c r="G156" s="151" t="s">
        <v>368</v>
      </c>
      <c r="H156" s="158"/>
      <c r="I156" s="155" t="s">
        <v>366</v>
      </c>
      <c r="J156" s="352"/>
      <c r="K156" s="123">
        <f>ROUND(-$K150*1/100,0)</f>
        <v>-10</v>
      </c>
      <c r="L156" s="222"/>
    </row>
    <row r="157" spans="1:12" ht="31.5" customHeight="1" x14ac:dyDescent="0.15">
      <c r="A157" s="146" t="s">
        <v>523</v>
      </c>
      <c r="B157" s="146">
        <v>1421</v>
      </c>
      <c r="C157" s="50" t="s">
        <v>859</v>
      </c>
      <c r="D157" s="357"/>
      <c r="E157" s="375"/>
      <c r="F157" s="343" t="s">
        <v>357</v>
      </c>
      <c r="G157" s="333" t="s">
        <v>316</v>
      </c>
      <c r="H157" s="353"/>
      <c r="I157" s="332"/>
      <c r="J157" s="352"/>
      <c r="K157" s="123">
        <v>41</v>
      </c>
      <c r="L157" s="220" t="s">
        <v>10</v>
      </c>
    </row>
    <row r="158" spans="1:12" ht="31.5" customHeight="1" x14ac:dyDescent="0.15">
      <c r="A158" s="146" t="s">
        <v>523</v>
      </c>
      <c r="B158" s="146">
        <v>1422</v>
      </c>
      <c r="C158" s="50" t="s">
        <v>860</v>
      </c>
      <c r="D158" s="357"/>
      <c r="E158" s="375"/>
      <c r="F158" s="344"/>
      <c r="G158" s="59" t="s">
        <v>736</v>
      </c>
      <c r="H158" s="147"/>
      <c r="I158" s="155" t="s">
        <v>754</v>
      </c>
      <c r="J158" s="352"/>
      <c r="K158" s="123">
        <f>ROUND($K157*92/1000,0)</f>
        <v>4</v>
      </c>
      <c r="L158" s="221"/>
    </row>
    <row r="159" spans="1:12" ht="31.5" customHeight="1" x14ac:dyDescent="0.15">
      <c r="A159" s="146" t="s">
        <v>523</v>
      </c>
      <c r="B159" s="146">
        <v>1423</v>
      </c>
      <c r="C159" s="50" t="s">
        <v>861</v>
      </c>
      <c r="D159" s="357"/>
      <c r="E159" s="375"/>
      <c r="F159" s="344"/>
      <c r="G159" s="59" t="s">
        <v>738</v>
      </c>
      <c r="H159" s="147"/>
      <c r="I159" s="155" t="s">
        <v>756</v>
      </c>
      <c r="J159" s="352"/>
      <c r="K159" s="123">
        <f>ROUND($K157*90/1000,0)</f>
        <v>4</v>
      </c>
      <c r="L159" s="221"/>
    </row>
    <row r="160" spans="1:12" ht="31.5" customHeight="1" x14ac:dyDescent="0.15">
      <c r="A160" s="146" t="s">
        <v>523</v>
      </c>
      <c r="B160" s="146">
        <v>1424</v>
      </c>
      <c r="C160" s="50" t="s">
        <v>862</v>
      </c>
      <c r="D160" s="357"/>
      <c r="E160" s="375"/>
      <c r="F160" s="344"/>
      <c r="G160" s="59" t="s">
        <v>740</v>
      </c>
      <c r="H160" s="147"/>
      <c r="I160" s="155" t="s">
        <v>758</v>
      </c>
      <c r="J160" s="352"/>
      <c r="K160" s="123">
        <f>ROUND($K157*80/1000,0)</f>
        <v>3</v>
      </c>
      <c r="L160" s="221"/>
    </row>
    <row r="161" spans="1:12" ht="31.5" customHeight="1" x14ac:dyDescent="0.15">
      <c r="A161" s="146" t="s">
        <v>523</v>
      </c>
      <c r="B161" s="146">
        <v>6440</v>
      </c>
      <c r="C161" s="50" t="s">
        <v>573</v>
      </c>
      <c r="D161" s="357"/>
      <c r="E161" s="375"/>
      <c r="F161" s="344"/>
      <c r="G161" s="59" t="s">
        <v>742</v>
      </c>
      <c r="H161" s="147"/>
      <c r="I161" s="155" t="s">
        <v>512</v>
      </c>
      <c r="J161" s="352"/>
      <c r="K161" s="123">
        <f>ROUND($K157*64/1000,0)</f>
        <v>3</v>
      </c>
      <c r="L161" s="221"/>
    </row>
    <row r="162" spans="1:12" ht="31.5" customHeight="1" x14ac:dyDescent="0.15">
      <c r="A162" s="146" t="s">
        <v>523</v>
      </c>
      <c r="B162" s="146">
        <v>8220</v>
      </c>
      <c r="C162" s="50" t="s">
        <v>863</v>
      </c>
      <c r="D162" s="357"/>
      <c r="E162" s="375"/>
      <c r="F162" s="344"/>
      <c r="G162" s="151" t="s">
        <v>324</v>
      </c>
      <c r="H162" s="158"/>
      <c r="I162" s="155" t="s">
        <v>366</v>
      </c>
      <c r="J162" s="352"/>
      <c r="K162" s="123">
        <v>-1</v>
      </c>
      <c r="L162" s="221"/>
    </row>
    <row r="163" spans="1:12" ht="31.5" customHeight="1" x14ac:dyDescent="0.15">
      <c r="A163" s="146" t="s">
        <v>523</v>
      </c>
      <c r="B163" s="146">
        <v>9220</v>
      </c>
      <c r="C163" s="50" t="s">
        <v>864</v>
      </c>
      <c r="D163" s="357"/>
      <c r="E163" s="375"/>
      <c r="F163" s="344"/>
      <c r="G163" s="151" t="s">
        <v>368</v>
      </c>
      <c r="H163" s="158"/>
      <c r="I163" s="155" t="s">
        <v>366</v>
      </c>
      <c r="J163" s="352"/>
      <c r="K163" s="123">
        <v>-1</v>
      </c>
      <c r="L163" s="221"/>
    </row>
    <row r="164" spans="1:12" s="126" customFormat="1" ht="31.5" customHeight="1" x14ac:dyDescent="0.15">
      <c r="A164" s="146" t="s">
        <v>523</v>
      </c>
      <c r="B164" s="146">
        <v>1467</v>
      </c>
      <c r="C164" s="50" t="s">
        <v>865</v>
      </c>
      <c r="D164" s="357"/>
      <c r="E164" s="375"/>
      <c r="F164" s="344"/>
      <c r="G164" s="333" t="s">
        <v>498</v>
      </c>
      <c r="H164" s="353"/>
      <c r="I164" s="332"/>
      <c r="J164" s="352"/>
      <c r="K164" s="123">
        <v>33</v>
      </c>
      <c r="L164" s="221"/>
    </row>
    <row r="165" spans="1:12" s="126" customFormat="1" ht="31.5" customHeight="1" x14ac:dyDescent="0.15">
      <c r="A165" s="146" t="s">
        <v>523</v>
      </c>
      <c r="B165" s="146">
        <v>1468</v>
      </c>
      <c r="C165" s="50" t="s">
        <v>866</v>
      </c>
      <c r="D165" s="357"/>
      <c r="E165" s="375"/>
      <c r="F165" s="344"/>
      <c r="G165" s="59" t="s">
        <v>736</v>
      </c>
      <c r="H165" s="147"/>
      <c r="I165" s="155" t="s">
        <v>754</v>
      </c>
      <c r="J165" s="352"/>
      <c r="K165" s="123">
        <f>ROUND($K164*92/1000,0)</f>
        <v>3</v>
      </c>
      <c r="L165" s="221"/>
    </row>
    <row r="166" spans="1:12" s="126" customFormat="1" ht="31.5" customHeight="1" x14ac:dyDescent="0.15">
      <c r="A166" s="146" t="s">
        <v>523</v>
      </c>
      <c r="B166" s="146">
        <v>1469</v>
      </c>
      <c r="C166" s="50" t="s">
        <v>867</v>
      </c>
      <c r="D166" s="357"/>
      <c r="E166" s="375"/>
      <c r="F166" s="344"/>
      <c r="G166" s="59" t="s">
        <v>738</v>
      </c>
      <c r="H166" s="147"/>
      <c r="I166" s="155" t="s">
        <v>756</v>
      </c>
      <c r="J166" s="352"/>
      <c r="K166" s="123">
        <f>ROUND($K164*90/1000,0)</f>
        <v>3</v>
      </c>
      <c r="L166" s="221"/>
    </row>
    <row r="167" spans="1:12" s="126" customFormat="1" ht="31.5" customHeight="1" x14ac:dyDescent="0.15">
      <c r="A167" s="146" t="s">
        <v>523</v>
      </c>
      <c r="B167" s="146">
        <v>1470</v>
      </c>
      <c r="C167" s="50" t="s">
        <v>868</v>
      </c>
      <c r="D167" s="357"/>
      <c r="E167" s="375"/>
      <c r="F167" s="344"/>
      <c r="G167" s="59" t="s">
        <v>740</v>
      </c>
      <c r="H167" s="147"/>
      <c r="I167" s="155" t="s">
        <v>758</v>
      </c>
      <c r="J167" s="352"/>
      <c r="K167" s="123">
        <f>ROUND($K164*80/1000,0)</f>
        <v>3</v>
      </c>
      <c r="L167" s="221"/>
    </row>
    <row r="168" spans="1:12" s="126" customFormat="1" ht="31.5" customHeight="1" x14ac:dyDescent="0.15">
      <c r="A168" s="146" t="s">
        <v>523</v>
      </c>
      <c r="B168" s="146">
        <v>6460</v>
      </c>
      <c r="C168" s="50" t="s">
        <v>574</v>
      </c>
      <c r="D168" s="357"/>
      <c r="E168" s="375"/>
      <c r="F168" s="344"/>
      <c r="G168" s="59" t="s">
        <v>742</v>
      </c>
      <c r="H168" s="147"/>
      <c r="I168" s="155" t="s">
        <v>512</v>
      </c>
      <c r="J168" s="352"/>
      <c r="K168" s="123">
        <f>ROUND($K164*64/1000,0)</f>
        <v>2</v>
      </c>
      <c r="L168" s="221"/>
    </row>
    <row r="169" spans="1:12" s="126" customFormat="1" ht="31.5" customHeight="1" x14ac:dyDescent="0.15">
      <c r="A169" s="146" t="s">
        <v>523</v>
      </c>
      <c r="B169" s="146">
        <v>8320</v>
      </c>
      <c r="C169" s="50" t="s">
        <v>869</v>
      </c>
      <c r="D169" s="357"/>
      <c r="E169" s="375"/>
      <c r="F169" s="344"/>
      <c r="G169" s="151" t="s">
        <v>324</v>
      </c>
      <c r="H169" s="158"/>
      <c r="I169" s="155" t="s">
        <v>366</v>
      </c>
      <c r="J169" s="352"/>
      <c r="K169" s="123">
        <v>-1</v>
      </c>
      <c r="L169" s="221"/>
    </row>
    <row r="170" spans="1:12" s="126" customFormat="1" ht="31.5" customHeight="1" x14ac:dyDescent="0.15">
      <c r="A170" s="146" t="s">
        <v>523</v>
      </c>
      <c r="B170" s="146">
        <v>9320</v>
      </c>
      <c r="C170" s="50" t="s">
        <v>870</v>
      </c>
      <c r="D170" s="357"/>
      <c r="E170" s="375"/>
      <c r="F170" s="345"/>
      <c r="G170" s="151" t="s">
        <v>368</v>
      </c>
      <c r="H170" s="158"/>
      <c r="I170" s="155" t="s">
        <v>366</v>
      </c>
      <c r="J170" s="352"/>
      <c r="K170" s="123">
        <v>-1</v>
      </c>
      <c r="L170" s="222"/>
    </row>
    <row r="171" spans="1:12" ht="31.5" customHeight="1" x14ac:dyDescent="0.15">
      <c r="A171" s="146" t="s">
        <v>523</v>
      </c>
      <c r="B171" s="146">
        <v>1431</v>
      </c>
      <c r="C171" s="50" t="s">
        <v>871</v>
      </c>
      <c r="D171" s="357"/>
      <c r="E171" s="375"/>
      <c r="F171" s="220" t="s">
        <v>963</v>
      </c>
      <c r="G171" s="333" t="s">
        <v>317</v>
      </c>
      <c r="H171" s="353"/>
      <c r="I171" s="332"/>
      <c r="J171" s="352"/>
      <c r="K171" s="123">
        <v>2535</v>
      </c>
      <c r="L171" s="220" t="s">
        <v>9</v>
      </c>
    </row>
    <row r="172" spans="1:12" ht="31.5" customHeight="1" x14ac:dyDescent="0.15">
      <c r="A172" s="146" t="s">
        <v>523</v>
      </c>
      <c r="B172" s="146">
        <v>1432</v>
      </c>
      <c r="C172" s="50" t="s">
        <v>872</v>
      </c>
      <c r="D172" s="357"/>
      <c r="E172" s="375"/>
      <c r="F172" s="221"/>
      <c r="G172" s="59" t="s">
        <v>736</v>
      </c>
      <c r="H172" s="147"/>
      <c r="I172" s="155" t="s">
        <v>754</v>
      </c>
      <c r="J172" s="352"/>
      <c r="K172" s="123">
        <f>ROUND($K171*92/1000,0)</f>
        <v>233</v>
      </c>
      <c r="L172" s="221"/>
    </row>
    <row r="173" spans="1:12" ht="31.5" customHeight="1" x14ac:dyDescent="0.15">
      <c r="A173" s="146" t="s">
        <v>523</v>
      </c>
      <c r="B173" s="146">
        <v>1433</v>
      </c>
      <c r="C173" s="50" t="s">
        <v>873</v>
      </c>
      <c r="D173" s="357"/>
      <c r="E173" s="375"/>
      <c r="F173" s="221"/>
      <c r="G173" s="59" t="s">
        <v>738</v>
      </c>
      <c r="H173" s="147"/>
      <c r="I173" s="155" t="s">
        <v>756</v>
      </c>
      <c r="J173" s="352"/>
      <c r="K173" s="123">
        <f>ROUND($K171*90/1000,0)</f>
        <v>228</v>
      </c>
      <c r="L173" s="221"/>
    </row>
    <row r="174" spans="1:12" ht="31.5" customHeight="1" x14ac:dyDescent="0.15">
      <c r="A174" s="146" t="s">
        <v>523</v>
      </c>
      <c r="B174" s="146">
        <v>1434</v>
      </c>
      <c r="C174" s="50" t="s">
        <v>874</v>
      </c>
      <c r="D174" s="357"/>
      <c r="E174" s="375"/>
      <c r="F174" s="221"/>
      <c r="G174" s="59" t="s">
        <v>740</v>
      </c>
      <c r="H174" s="147"/>
      <c r="I174" s="155" t="s">
        <v>758</v>
      </c>
      <c r="J174" s="352"/>
      <c r="K174" s="123">
        <f>ROUND($K171*80/1000,0)</f>
        <v>203</v>
      </c>
      <c r="L174" s="221"/>
    </row>
    <row r="175" spans="1:12" ht="31.5" customHeight="1" x14ac:dyDescent="0.15">
      <c r="A175" s="146" t="s">
        <v>523</v>
      </c>
      <c r="B175" s="146">
        <v>6480</v>
      </c>
      <c r="C175" s="50" t="s">
        <v>575</v>
      </c>
      <c r="D175" s="357"/>
      <c r="E175" s="375"/>
      <c r="F175" s="221"/>
      <c r="G175" s="59" t="s">
        <v>742</v>
      </c>
      <c r="H175" s="147"/>
      <c r="I175" s="155" t="s">
        <v>512</v>
      </c>
      <c r="J175" s="352"/>
      <c r="K175" s="123">
        <f>ROUND($K171*64/1000,0)</f>
        <v>162</v>
      </c>
      <c r="L175" s="221"/>
    </row>
    <row r="176" spans="1:12" ht="31.5" customHeight="1" x14ac:dyDescent="0.15">
      <c r="A176" s="146" t="s">
        <v>523</v>
      </c>
      <c r="B176" s="146">
        <v>8221</v>
      </c>
      <c r="C176" s="50" t="s">
        <v>875</v>
      </c>
      <c r="D176" s="357"/>
      <c r="E176" s="375"/>
      <c r="F176" s="221"/>
      <c r="G176" s="151" t="s">
        <v>324</v>
      </c>
      <c r="H176" s="158"/>
      <c r="I176" s="155" t="s">
        <v>366</v>
      </c>
      <c r="J176" s="352"/>
      <c r="K176" s="123">
        <f>ROUND(-$K171*1/100,0)</f>
        <v>-25</v>
      </c>
      <c r="L176" s="221"/>
    </row>
    <row r="177" spans="1:12" ht="31.5" customHeight="1" x14ac:dyDescent="0.15">
      <c r="A177" s="146" t="s">
        <v>523</v>
      </c>
      <c r="B177" s="146">
        <v>9221</v>
      </c>
      <c r="C177" s="50" t="s">
        <v>876</v>
      </c>
      <c r="D177" s="357"/>
      <c r="E177" s="375"/>
      <c r="F177" s="221"/>
      <c r="G177" s="151" t="s">
        <v>368</v>
      </c>
      <c r="H177" s="158"/>
      <c r="I177" s="155" t="s">
        <v>366</v>
      </c>
      <c r="J177" s="352"/>
      <c r="K177" s="123">
        <f>ROUND(-$K171*1/100,0)</f>
        <v>-25</v>
      </c>
      <c r="L177" s="221"/>
    </row>
    <row r="178" spans="1:12" ht="31.5" customHeight="1" x14ac:dyDescent="0.15">
      <c r="A178" s="146" t="s">
        <v>523</v>
      </c>
      <c r="B178" s="146">
        <v>1441</v>
      </c>
      <c r="C178" s="50" t="s">
        <v>877</v>
      </c>
      <c r="D178" s="357"/>
      <c r="E178" s="375"/>
      <c r="F178" s="221"/>
      <c r="G178" s="333" t="s">
        <v>499</v>
      </c>
      <c r="H178" s="353"/>
      <c r="I178" s="332"/>
      <c r="J178" s="352"/>
      <c r="K178" s="123">
        <v>2008</v>
      </c>
      <c r="L178" s="221"/>
    </row>
    <row r="179" spans="1:12" ht="31.5" customHeight="1" x14ac:dyDescent="0.15">
      <c r="A179" s="146" t="s">
        <v>523</v>
      </c>
      <c r="B179" s="146">
        <v>1442</v>
      </c>
      <c r="C179" s="50" t="s">
        <v>878</v>
      </c>
      <c r="D179" s="357"/>
      <c r="E179" s="375"/>
      <c r="F179" s="221"/>
      <c r="G179" s="59" t="s">
        <v>736</v>
      </c>
      <c r="H179" s="147"/>
      <c r="I179" s="155" t="s">
        <v>754</v>
      </c>
      <c r="J179" s="352"/>
      <c r="K179" s="123">
        <f>ROUND($K178*92/1000,0)</f>
        <v>185</v>
      </c>
      <c r="L179" s="221"/>
    </row>
    <row r="180" spans="1:12" ht="31.5" customHeight="1" x14ac:dyDescent="0.15">
      <c r="A180" s="146" t="s">
        <v>523</v>
      </c>
      <c r="B180" s="146">
        <v>1443</v>
      </c>
      <c r="C180" s="50" t="s">
        <v>879</v>
      </c>
      <c r="D180" s="357"/>
      <c r="E180" s="375"/>
      <c r="F180" s="221"/>
      <c r="G180" s="59" t="s">
        <v>738</v>
      </c>
      <c r="H180" s="147"/>
      <c r="I180" s="155" t="s">
        <v>756</v>
      </c>
      <c r="J180" s="352"/>
      <c r="K180" s="123">
        <f>ROUND($K178*90/1000,0)</f>
        <v>181</v>
      </c>
      <c r="L180" s="221"/>
    </row>
    <row r="181" spans="1:12" ht="31.5" customHeight="1" x14ac:dyDescent="0.15">
      <c r="A181" s="146" t="s">
        <v>523</v>
      </c>
      <c r="B181" s="146">
        <v>1444</v>
      </c>
      <c r="C181" s="50" t="s">
        <v>880</v>
      </c>
      <c r="D181" s="357"/>
      <c r="E181" s="375"/>
      <c r="F181" s="221"/>
      <c r="G181" s="59" t="s">
        <v>740</v>
      </c>
      <c r="H181" s="147"/>
      <c r="I181" s="155" t="s">
        <v>758</v>
      </c>
      <c r="J181" s="352"/>
      <c r="K181" s="123">
        <f>ROUND($K178*80/1000,0)</f>
        <v>161</v>
      </c>
      <c r="L181" s="221"/>
    </row>
    <row r="182" spans="1:12" ht="31.5" customHeight="1" x14ac:dyDescent="0.15">
      <c r="A182" s="146" t="s">
        <v>523</v>
      </c>
      <c r="B182" s="146">
        <v>6500</v>
      </c>
      <c r="C182" s="50" t="s">
        <v>576</v>
      </c>
      <c r="D182" s="357"/>
      <c r="E182" s="375"/>
      <c r="F182" s="221"/>
      <c r="G182" s="59" t="s">
        <v>742</v>
      </c>
      <c r="H182" s="147"/>
      <c r="I182" s="155" t="s">
        <v>512</v>
      </c>
      <c r="J182" s="352"/>
      <c r="K182" s="123">
        <f>ROUND($K178*64/1000,0)</f>
        <v>129</v>
      </c>
      <c r="L182" s="221"/>
    </row>
    <row r="183" spans="1:12" ht="31.5" customHeight="1" x14ac:dyDescent="0.15">
      <c r="A183" s="146" t="s">
        <v>523</v>
      </c>
      <c r="B183" s="146">
        <v>8321</v>
      </c>
      <c r="C183" s="50" t="s">
        <v>881</v>
      </c>
      <c r="D183" s="357"/>
      <c r="E183" s="375"/>
      <c r="F183" s="221"/>
      <c r="G183" s="151" t="s">
        <v>324</v>
      </c>
      <c r="H183" s="158"/>
      <c r="I183" s="155" t="s">
        <v>366</v>
      </c>
      <c r="J183" s="352"/>
      <c r="K183" s="123">
        <f>ROUND(-$K178*1/100,0)</f>
        <v>-20</v>
      </c>
      <c r="L183" s="221"/>
    </row>
    <row r="184" spans="1:12" ht="31.5" customHeight="1" x14ac:dyDescent="0.15">
      <c r="A184" s="146" t="s">
        <v>523</v>
      </c>
      <c r="B184" s="146">
        <v>9321</v>
      </c>
      <c r="C184" s="50" t="s">
        <v>882</v>
      </c>
      <c r="D184" s="357"/>
      <c r="E184" s="375"/>
      <c r="F184" s="222"/>
      <c r="G184" s="151" t="s">
        <v>368</v>
      </c>
      <c r="H184" s="158"/>
      <c r="I184" s="155" t="s">
        <v>366</v>
      </c>
      <c r="J184" s="352"/>
      <c r="K184" s="123">
        <f>ROUND(-$K178*1/100,0)</f>
        <v>-20</v>
      </c>
      <c r="L184" s="222"/>
    </row>
    <row r="185" spans="1:12" ht="31.5" customHeight="1" x14ac:dyDescent="0.15">
      <c r="A185" s="146" t="s">
        <v>523</v>
      </c>
      <c r="B185" s="146">
        <v>1451</v>
      </c>
      <c r="C185" s="50" t="s">
        <v>883</v>
      </c>
      <c r="D185" s="357"/>
      <c r="E185" s="375"/>
      <c r="F185" s="343" t="s">
        <v>964</v>
      </c>
      <c r="G185" s="333" t="s">
        <v>318</v>
      </c>
      <c r="H185" s="353"/>
      <c r="I185" s="332"/>
      <c r="J185" s="352"/>
      <c r="K185" s="123">
        <v>83</v>
      </c>
      <c r="L185" s="220" t="s">
        <v>10</v>
      </c>
    </row>
    <row r="186" spans="1:12" ht="31.5" customHeight="1" x14ac:dyDescent="0.15">
      <c r="A186" s="146" t="s">
        <v>523</v>
      </c>
      <c r="B186" s="146">
        <v>1452</v>
      </c>
      <c r="C186" s="50" t="s">
        <v>884</v>
      </c>
      <c r="D186" s="357"/>
      <c r="E186" s="375"/>
      <c r="F186" s="221"/>
      <c r="G186" s="59" t="s">
        <v>736</v>
      </c>
      <c r="H186" s="147"/>
      <c r="I186" s="155" t="s">
        <v>754</v>
      </c>
      <c r="J186" s="352"/>
      <c r="K186" s="123">
        <f>ROUND($K185*92/1000,0)</f>
        <v>8</v>
      </c>
      <c r="L186" s="221"/>
    </row>
    <row r="187" spans="1:12" ht="31.5" customHeight="1" x14ac:dyDescent="0.15">
      <c r="A187" s="146" t="s">
        <v>523</v>
      </c>
      <c r="B187" s="146">
        <v>1453</v>
      </c>
      <c r="C187" s="50" t="s">
        <v>885</v>
      </c>
      <c r="D187" s="357"/>
      <c r="E187" s="375"/>
      <c r="F187" s="221"/>
      <c r="G187" s="59" t="s">
        <v>738</v>
      </c>
      <c r="H187" s="147"/>
      <c r="I187" s="155" t="s">
        <v>756</v>
      </c>
      <c r="J187" s="352"/>
      <c r="K187" s="123">
        <f>ROUND($K185*90/1000,0)</f>
        <v>7</v>
      </c>
      <c r="L187" s="221"/>
    </row>
    <row r="188" spans="1:12" ht="31.5" customHeight="1" x14ac:dyDescent="0.15">
      <c r="A188" s="146" t="s">
        <v>523</v>
      </c>
      <c r="B188" s="146">
        <v>1454</v>
      </c>
      <c r="C188" s="50" t="s">
        <v>886</v>
      </c>
      <c r="D188" s="357"/>
      <c r="E188" s="375"/>
      <c r="F188" s="221"/>
      <c r="G188" s="59" t="s">
        <v>740</v>
      </c>
      <c r="H188" s="147"/>
      <c r="I188" s="155" t="s">
        <v>758</v>
      </c>
      <c r="J188" s="352"/>
      <c r="K188" s="123">
        <f>ROUND($K185*80/1000,0)</f>
        <v>7</v>
      </c>
      <c r="L188" s="221"/>
    </row>
    <row r="189" spans="1:12" ht="31.5" customHeight="1" x14ac:dyDescent="0.15">
      <c r="A189" s="146" t="s">
        <v>523</v>
      </c>
      <c r="B189" s="146">
        <v>6520</v>
      </c>
      <c r="C189" s="50" t="s">
        <v>577</v>
      </c>
      <c r="D189" s="357"/>
      <c r="E189" s="375"/>
      <c r="F189" s="221"/>
      <c r="G189" s="59" t="s">
        <v>742</v>
      </c>
      <c r="H189" s="147"/>
      <c r="I189" s="155" t="s">
        <v>512</v>
      </c>
      <c r="J189" s="352"/>
      <c r="K189" s="123">
        <f>ROUND($K185*64/1000,0)</f>
        <v>5</v>
      </c>
      <c r="L189" s="221"/>
    </row>
    <row r="190" spans="1:12" ht="31.5" customHeight="1" x14ac:dyDescent="0.15">
      <c r="A190" s="146" t="s">
        <v>523</v>
      </c>
      <c r="B190" s="146">
        <v>8222</v>
      </c>
      <c r="C190" s="50" t="s">
        <v>887</v>
      </c>
      <c r="D190" s="357"/>
      <c r="E190" s="375"/>
      <c r="F190" s="221"/>
      <c r="G190" s="151" t="s">
        <v>324</v>
      </c>
      <c r="H190" s="158"/>
      <c r="I190" s="155" t="s">
        <v>366</v>
      </c>
      <c r="J190" s="352"/>
      <c r="K190" s="123">
        <f>ROUND(-$K185*1/100,0)</f>
        <v>-1</v>
      </c>
      <c r="L190" s="221"/>
    </row>
    <row r="191" spans="1:12" ht="31.5" customHeight="1" x14ac:dyDescent="0.15">
      <c r="A191" s="146" t="s">
        <v>523</v>
      </c>
      <c r="B191" s="146">
        <v>9222</v>
      </c>
      <c r="C191" s="50" t="s">
        <v>888</v>
      </c>
      <c r="D191" s="357"/>
      <c r="E191" s="375"/>
      <c r="F191" s="221"/>
      <c r="G191" s="151" t="s">
        <v>368</v>
      </c>
      <c r="H191" s="158"/>
      <c r="I191" s="155" t="s">
        <v>366</v>
      </c>
      <c r="J191" s="352"/>
      <c r="K191" s="123">
        <f>ROUND(-$K185*1/100,0)</f>
        <v>-1</v>
      </c>
      <c r="L191" s="221"/>
    </row>
    <row r="192" spans="1:12" ht="31.5" customHeight="1" x14ac:dyDescent="0.15">
      <c r="A192" s="146" t="s">
        <v>523</v>
      </c>
      <c r="B192" s="146">
        <v>1459</v>
      </c>
      <c r="C192" s="50" t="s">
        <v>889</v>
      </c>
      <c r="D192" s="357"/>
      <c r="E192" s="375"/>
      <c r="F192" s="221"/>
      <c r="G192" s="333" t="s">
        <v>500</v>
      </c>
      <c r="H192" s="353"/>
      <c r="I192" s="332"/>
      <c r="J192" s="352"/>
      <c r="K192" s="123">
        <v>66</v>
      </c>
      <c r="L192" s="221"/>
    </row>
    <row r="193" spans="1:12" ht="31.5" customHeight="1" x14ac:dyDescent="0.15">
      <c r="A193" s="146" t="s">
        <v>523</v>
      </c>
      <c r="B193" s="146">
        <v>1460</v>
      </c>
      <c r="C193" s="50" t="s">
        <v>890</v>
      </c>
      <c r="D193" s="357"/>
      <c r="E193" s="375"/>
      <c r="F193" s="221"/>
      <c r="G193" s="59" t="s">
        <v>736</v>
      </c>
      <c r="H193" s="147"/>
      <c r="I193" s="155" t="s">
        <v>754</v>
      </c>
      <c r="J193" s="352"/>
      <c r="K193" s="123">
        <f>ROUND($K192*92/1000,0)</f>
        <v>6</v>
      </c>
      <c r="L193" s="221"/>
    </row>
    <row r="194" spans="1:12" ht="31.5" customHeight="1" x14ac:dyDescent="0.15">
      <c r="A194" s="146" t="s">
        <v>523</v>
      </c>
      <c r="B194" s="146">
        <v>1461</v>
      </c>
      <c r="C194" s="50" t="s">
        <v>891</v>
      </c>
      <c r="D194" s="357"/>
      <c r="E194" s="375"/>
      <c r="F194" s="221"/>
      <c r="G194" s="59" t="s">
        <v>738</v>
      </c>
      <c r="H194" s="147"/>
      <c r="I194" s="155" t="s">
        <v>756</v>
      </c>
      <c r="J194" s="352"/>
      <c r="K194" s="123">
        <f>ROUND($K192*90/1000,0)</f>
        <v>6</v>
      </c>
      <c r="L194" s="221"/>
    </row>
    <row r="195" spans="1:12" ht="31.5" customHeight="1" x14ac:dyDescent="0.15">
      <c r="A195" s="146" t="s">
        <v>523</v>
      </c>
      <c r="B195" s="146">
        <v>1462</v>
      </c>
      <c r="C195" s="50" t="s">
        <v>892</v>
      </c>
      <c r="D195" s="357"/>
      <c r="E195" s="375"/>
      <c r="F195" s="221"/>
      <c r="G195" s="59" t="s">
        <v>740</v>
      </c>
      <c r="H195" s="147"/>
      <c r="I195" s="155" t="s">
        <v>758</v>
      </c>
      <c r="J195" s="352"/>
      <c r="K195" s="123">
        <f>ROUND($K192*80/1000,0)</f>
        <v>5</v>
      </c>
      <c r="L195" s="221"/>
    </row>
    <row r="196" spans="1:12" ht="31.5" customHeight="1" x14ac:dyDescent="0.15">
      <c r="A196" s="146" t="s">
        <v>523</v>
      </c>
      <c r="B196" s="146">
        <v>6540</v>
      </c>
      <c r="C196" s="50" t="s">
        <v>578</v>
      </c>
      <c r="D196" s="357"/>
      <c r="E196" s="375"/>
      <c r="F196" s="221"/>
      <c r="G196" s="59" t="s">
        <v>742</v>
      </c>
      <c r="H196" s="147"/>
      <c r="I196" s="155" t="s">
        <v>512</v>
      </c>
      <c r="J196" s="352"/>
      <c r="K196" s="123">
        <f>ROUND($K192*64/1000,0)</f>
        <v>4</v>
      </c>
      <c r="L196" s="221"/>
    </row>
    <row r="197" spans="1:12" ht="31.5" customHeight="1" x14ac:dyDescent="0.15">
      <c r="A197" s="146" t="s">
        <v>523</v>
      </c>
      <c r="B197" s="146">
        <v>8322</v>
      </c>
      <c r="C197" s="50" t="s">
        <v>893</v>
      </c>
      <c r="D197" s="357"/>
      <c r="E197" s="375"/>
      <c r="F197" s="221"/>
      <c r="G197" s="151" t="s">
        <v>324</v>
      </c>
      <c r="H197" s="158"/>
      <c r="I197" s="155" t="s">
        <v>366</v>
      </c>
      <c r="J197" s="352"/>
      <c r="K197" s="123">
        <f>ROUND(-$K192*1/100,0)</f>
        <v>-1</v>
      </c>
      <c r="L197" s="221"/>
    </row>
    <row r="198" spans="1:12" ht="31.5" customHeight="1" x14ac:dyDescent="0.15">
      <c r="A198" s="146" t="s">
        <v>523</v>
      </c>
      <c r="B198" s="146">
        <v>9322</v>
      </c>
      <c r="C198" s="50" t="s">
        <v>894</v>
      </c>
      <c r="D198" s="359"/>
      <c r="E198" s="376"/>
      <c r="F198" s="222"/>
      <c r="G198" s="151" t="s">
        <v>368</v>
      </c>
      <c r="H198" s="158"/>
      <c r="I198" s="155" t="s">
        <v>366</v>
      </c>
      <c r="J198" s="352"/>
      <c r="K198" s="123">
        <f>ROUND(-$K192*1/100,0)</f>
        <v>-1</v>
      </c>
      <c r="L198" s="222"/>
    </row>
    <row r="199" spans="1:12" ht="31.5" customHeight="1" x14ac:dyDescent="0.15">
      <c r="A199" s="34" t="s">
        <v>751</v>
      </c>
      <c r="B199" s="43"/>
      <c r="C199" s="36"/>
      <c r="D199" s="37"/>
      <c r="E199" s="37"/>
      <c r="F199" s="67"/>
      <c r="G199" s="39"/>
      <c r="H199" s="39"/>
      <c r="I199" s="39"/>
      <c r="J199" s="88"/>
      <c r="K199" s="139"/>
      <c r="L199" s="67"/>
    </row>
    <row r="200" spans="1:12" ht="31.5" customHeight="1" x14ac:dyDescent="0.15">
      <c r="A200" s="34"/>
      <c r="B200" s="43"/>
      <c r="C200" s="36"/>
      <c r="D200" s="37"/>
      <c r="E200" s="37"/>
      <c r="F200" s="67"/>
      <c r="G200" s="39"/>
      <c r="H200" s="39"/>
      <c r="I200" s="39"/>
      <c r="J200" s="88"/>
      <c r="K200" s="139"/>
      <c r="L200" s="67"/>
    </row>
  </sheetData>
  <mergeCells count="87">
    <mergeCell ref="F185:F198"/>
    <mergeCell ref="L185:L198"/>
    <mergeCell ref="D143:E198"/>
    <mergeCell ref="F143:F156"/>
    <mergeCell ref="J143:J198"/>
    <mergeCell ref="L143:L156"/>
    <mergeCell ref="F157:F170"/>
    <mergeCell ref="L157:L170"/>
    <mergeCell ref="G192:I192"/>
    <mergeCell ref="G143:I143"/>
    <mergeCell ref="G150:I150"/>
    <mergeCell ref="G157:I157"/>
    <mergeCell ref="G164:I164"/>
    <mergeCell ref="G171:I171"/>
    <mergeCell ref="G178:I178"/>
    <mergeCell ref="F171:F184"/>
    <mergeCell ref="A141:B141"/>
    <mergeCell ref="C141:C142"/>
    <mergeCell ref="D141:J142"/>
    <mergeCell ref="L141:L142"/>
    <mergeCell ref="K141:K142"/>
    <mergeCell ref="L171:L184"/>
    <mergeCell ref="G90:I90"/>
    <mergeCell ref="G97:I97"/>
    <mergeCell ref="G104:I104"/>
    <mergeCell ref="G111:I111"/>
    <mergeCell ref="G118:I118"/>
    <mergeCell ref="G125:I125"/>
    <mergeCell ref="G132:I132"/>
    <mergeCell ref="D77:F78"/>
    <mergeCell ref="L77:L78"/>
    <mergeCell ref="D79:F79"/>
    <mergeCell ref="D83:E138"/>
    <mergeCell ref="F83:F96"/>
    <mergeCell ref="J83:J138"/>
    <mergeCell ref="L83:L96"/>
    <mergeCell ref="F97:F110"/>
    <mergeCell ref="L97:L110"/>
    <mergeCell ref="F111:F124"/>
    <mergeCell ref="L111:L124"/>
    <mergeCell ref="F125:F138"/>
    <mergeCell ref="L125:L138"/>
    <mergeCell ref="G83:I83"/>
    <mergeCell ref="A81:B81"/>
    <mergeCell ref="C81:C82"/>
    <mergeCell ref="D81:J82"/>
    <mergeCell ref="L81:L82"/>
    <mergeCell ref="K81:K82"/>
    <mergeCell ref="K2:K3"/>
    <mergeCell ref="L62:L76"/>
    <mergeCell ref="D66:D67"/>
    <mergeCell ref="E66:F66"/>
    <mergeCell ref="E67:F67"/>
    <mergeCell ref="D61:F61"/>
    <mergeCell ref="D62:F62"/>
    <mergeCell ref="D63:F63"/>
    <mergeCell ref="D64:F64"/>
    <mergeCell ref="D65:F65"/>
    <mergeCell ref="D68:F68"/>
    <mergeCell ref="D69:E74"/>
    <mergeCell ref="F69:F70"/>
    <mergeCell ref="F71:F72"/>
    <mergeCell ref="F73:F74"/>
    <mergeCell ref="D75:F76"/>
    <mergeCell ref="G185:I185"/>
    <mergeCell ref="A2:B2"/>
    <mergeCell ref="C2:C3"/>
    <mergeCell ref="D2:J3"/>
    <mergeCell ref="L2:L3"/>
    <mergeCell ref="A4:L4"/>
    <mergeCell ref="D5:E60"/>
    <mergeCell ref="F5:F18"/>
    <mergeCell ref="G5:J5"/>
    <mergeCell ref="L5:L18"/>
    <mergeCell ref="G12:J12"/>
    <mergeCell ref="F19:F32"/>
    <mergeCell ref="G19:J19"/>
    <mergeCell ref="L19:L32"/>
    <mergeCell ref="G26:J26"/>
    <mergeCell ref="F33:F46"/>
    <mergeCell ref="G33:J33"/>
    <mergeCell ref="L33:L46"/>
    <mergeCell ref="G40:J40"/>
    <mergeCell ref="F47:F60"/>
    <mergeCell ref="G47:J47"/>
    <mergeCell ref="L47:L60"/>
    <mergeCell ref="G54:J54"/>
  </mergeCells>
  <phoneticPr fontId="12"/>
  <pageMargins left="0.70866141732283472" right="0.70866141732283472" top="0.74803149606299213" bottom="0.74803149606299213" header="0.31496062992125984" footer="0.31496062992125984"/>
  <pageSetup paperSize="9" scale="20" fitToHeight="0" orientation="portrait" r:id="rId1"/>
  <rowBreaks count="2" manualBreakCount="2">
    <brk id="79" max="16383" man="1"/>
    <brk id="1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M200"/>
  <sheetViews>
    <sheetView view="pageBreakPreview" zoomScale="50" zoomScaleNormal="25" zoomScaleSheetLayoutView="50" workbookViewId="0">
      <selection activeCell="C179" sqref="C179"/>
    </sheetView>
  </sheetViews>
  <sheetFormatPr defaultRowHeight="18.75" x14ac:dyDescent="0.15"/>
  <cols>
    <col min="1" max="2" width="17.5" style="31" customWidth="1"/>
    <col min="3" max="3" width="87.625" style="31" customWidth="1"/>
    <col min="4" max="4" width="32.875" style="32" customWidth="1"/>
    <col min="5" max="5" width="16.125" style="32" customWidth="1"/>
    <col min="6" max="6" width="45.75" style="32" customWidth="1"/>
    <col min="7" max="8" width="56.75" style="42" customWidth="1"/>
    <col min="9" max="9" width="39" style="42" customWidth="1"/>
    <col min="10" max="10" width="39" style="55" customWidth="1"/>
    <col min="11" max="11" width="17.5" style="41" customWidth="1"/>
    <col min="12" max="12" width="17.5" style="31" customWidth="1"/>
    <col min="13" max="13" width="9" style="132"/>
    <col min="14" max="14" width="1.5" style="132" customWidth="1"/>
    <col min="15" max="15" width="9" style="132" hidden="1" customWidth="1"/>
    <col min="16" max="19" width="9" style="132"/>
    <col min="20" max="20" width="4.375" style="132" customWidth="1"/>
    <col min="21" max="39" width="9" style="132" hidden="1" customWidth="1"/>
    <col min="40" max="16384" width="9" style="132"/>
  </cols>
  <sheetData>
    <row r="1" spans="1:12" ht="31.5" customHeight="1" x14ac:dyDescent="0.15">
      <c r="A1" s="34" t="s">
        <v>167</v>
      </c>
      <c r="B1" s="32"/>
      <c r="K1" s="40"/>
      <c r="L1" s="32"/>
    </row>
    <row r="2" spans="1:12" ht="31.5" customHeight="1" x14ac:dyDescent="0.15">
      <c r="A2" s="198" t="s">
        <v>2</v>
      </c>
      <c r="B2" s="198"/>
      <c r="C2" s="207" t="s">
        <v>3</v>
      </c>
      <c r="D2" s="198" t="s">
        <v>4</v>
      </c>
      <c r="E2" s="198"/>
      <c r="F2" s="198"/>
      <c r="G2" s="198"/>
      <c r="H2" s="198"/>
      <c r="I2" s="198"/>
      <c r="J2" s="198"/>
      <c r="K2" s="346" t="s">
        <v>486</v>
      </c>
      <c r="L2" s="198" t="s">
        <v>8</v>
      </c>
    </row>
    <row r="3" spans="1:12" ht="31.5" customHeight="1" x14ac:dyDescent="0.15">
      <c r="A3" s="152" t="s">
        <v>0</v>
      </c>
      <c r="B3" s="152" t="s">
        <v>1</v>
      </c>
      <c r="C3" s="208"/>
      <c r="D3" s="198"/>
      <c r="E3" s="198"/>
      <c r="F3" s="198"/>
      <c r="G3" s="198"/>
      <c r="H3" s="198"/>
      <c r="I3" s="198"/>
      <c r="J3" s="198"/>
      <c r="K3" s="347"/>
      <c r="L3" s="198"/>
    </row>
    <row r="4" spans="1:12" ht="31.5" customHeight="1" x14ac:dyDescent="0.15">
      <c r="A4" s="304" t="s">
        <v>224</v>
      </c>
      <c r="B4" s="305"/>
      <c r="C4" s="305"/>
      <c r="D4" s="305"/>
      <c r="E4" s="305"/>
      <c r="F4" s="326"/>
      <c r="G4" s="305"/>
      <c r="H4" s="305"/>
      <c r="I4" s="305"/>
      <c r="J4" s="305"/>
      <c r="K4" s="326"/>
      <c r="L4" s="354"/>
    </row>
    <row r="5" spans="1:12" ht="31.5" customHeight="1" x14ac:dyDescent="0.15">
      <c r="A5" s="146" t="s">
        <v>524</v>
      </c>
      <c r="B5" s="146" t="s">
        <v>371</v>
      </c>
      <c r="C5" s="50" t="s">
        <v>723</v>
      </c>
      <c r="D5" s="355" t="s">
        <v>262</v>
      </c>
      <c r="E5" s="356"/>
      <c r="F5" s="220" t="s">
        <v>24</v>
      </c>
      <c r="G5" s="361" t="s">
        <v>358</v>
      </c>
      <c r="H5" s="361"/>
      <c r="I5" s="361"/>
      <c r="J5" s="361"/>
      <c r="K5" s="123">
        <v>1798</v>
      </c>
      <c r="L5" s="220" t="s">
        <v>9</v>
      </c>
    </row>
    <row r="6" spans="1:12" ht="31.5" customHeight="1" x14ac:dyDescent="0.15">
      <c r="A6" s="146" t="s">
        <v>523</v>
      </c>
      <c r="B6" s="146" t="s">
        <v>372</v>
      </c>
      <c r="C6" s="50" t="s">
        <v>753</v>
      </c>
      <c r="D6" s="357"/>
      <c r="E6" s="358"/>
      <c r="F6" s="221"/>
      <c r="G6" s="59" t="s">
        <v>736</v>
      </c>
      <c r="H6" s="147"/>
      <c r="I6" s="147"/>
      <c r="J6" s="155" t="s">
        <v>754</v>
      </c>
      <c r="K6" s="123">
        <f>ROUND($K5*92/1000,0)</f>
        <v>165</v>
      </c>
      <c r="L6" s="221"/>
    </row>
    <row r="7" spans="1:12" ht="31.5" customHeight="1" x14ac:dyDescent="0.15">
      <c r="A7" s="146" t="s">
        <v>523</v>
      </c>
      <c r="B7" s="146" t="s">
        <v>373</v>
      </c>
      <c r="C7" s="50" t="s">
        <v>755</v>
      </c>
      <c r="D7" s="357"/>
      <c r="E7" s="358"/>
      <c r="F7" s="221"/>
      <c r="G7" s="59" t="s">
        <v>738</v>
      </c>
      <c r="H7" s="147"/>
      <c r="I7" s="147"/>
      <c r="J7" s="155" t="s">
        <v>756</v>
      </c>
      <c r="K7" s="123">
        <f>ROUND($K5*90/1000,0)</f>
        <v>162</v>
      </c>
      <c r="L7" s="221"/>
    </row>
    <row r="8" spans="1:12" ht="31.5" customHeight="1" x14ac:dyDescent="0.15">
      <c r="A8" s="146" t="s">
        <v>523</v>
      </c>
      <c r="B8" s="146" t="s">
        <v>374</v>
      </c>
      <c r="C8" s="50" t="s">
        <v>757</v>
      </c>
      <c r="D8" s="357"/>
      <c r="E8" s="358"/>
      <c r="F8" s="221"/>
      <c r="G8" s="59" t="s">
        <v>740</v>
      </c>
      <c r="H8" s="147"/>
      <c r="I8" s="147"/>
      <c r="J8" s="155" t="s">
        <v>758</v>
      </c>
      <c r="K8" s="123">
        <f>ROUND($K5*80/1000,0)</f>
        <v>144</v>
      </c>
      <c r="L8" s="221"/>
    </row>
    <row r="9" spans="1:12" ht="31.5" customHeight="1" x14ac:dyDescent="0.15">
      <c r="A9" s="146" t="s">
        <v>523</v>
      </c>
      <c r="B9" s="146">
        <v>7000</v>
      </c>
      <c r="C9" s="50" t="s">
        <v>579</v>
      </c>
      <c r="D9" s="357"/>
      <c r="E9" s="358"/>
      <c r="F9" s="221"/>
      <c r="G9" s="59" t="s">
        <v>742</v>
      </c>
      <c r="H9" s="147"/>
      <c r="I9" s="147"/>
      <c r="J9" s="155" t="s">
        <v>512</v>
      </c>
      <c r="K9" s="123">
        <f>ROUND($K5*64/1000,0)</f>
        <v>115</v>
      </c>
      <c r="L9" s="221"/>
    </row>
    <row r="10" spans="1:12" ht="31.5" customHeight="1" x14ac:dyDescent="0.15">
      <c r="A10" s="146" t="s">
        <v>523</v>
      </c>
      <c r="B10" s="146">
        <v>8411</v>
      </c>
      <c r="C10" s="154" t="s">
        <v>759</v>
      </c>
      <c r="D10" s="357"/>
      <c r="E10" s="358"/>
      <c r="F10" s="221"/>
      <c r="G10" s="151" t="s">
        <v>324</v>
      </c>
      <c r="H10" s="147"/>
      <c r="I10" s="147"/>
      <c r="J10" s="155" t="s">
        <v>366</v>
      </c>
      <c r="K10" s="123">
        <f>ROUND(-$K5*1/100,0)</f>
        <v>-18</v>
      </c>
      <c r="L10" s="221"/>
    </row>
    <row r="11" spans="1:12" ht="31.5" customHeight="1" x14ac:dyDescent="0.15">
      <c r="A11" s="146" t="s">
        <v>523</v>
      </c>
      <c r="B11" s="146">
        <v>9411</v>
      </c>
      <c r="C11" s="50" t="s">
        <v>760</v>
      </c>
      <c r="D11" s="357"/>
      <c r="E11" s="358"/>
      <c r="F11" s="221"/>
      <c r="G11" s="151" t="s">
        <v>368</v>
      </c>
      <c r="H11" s="147"/>
      <c r="I11" s="147"/>
      <c r="J11" s="155" t="s">
        <v>366</v>
      </c>
      <c r="K11" s="123">
        <f>ROUND(-$K5*1/100,0)</f>
        <v>-18</v>
      </c>
      <c r="L11" s="221"/>
    </row>
    <row r="12" spans="1:12" ht="31.5" customHeight="1" x14ac:dyDescent="0.15">
      <c r="A12" s="146" t="s">
        <v>523</v>
      </c>
      <c r="B12" s="146" t="s">
        <v>375</v>
      </c>
      <c r="C12" s="50" t="s">
        <v>761</v>
      </c>
      <c r="D12" s="357"/>
      <c r="E12" s="358"/>
      <c r="F12" s="221"/>
      <c r="G12" s="216" t="s">
        <v>487</v>
      </c>
      <c r="H12" s="216"/>
      <c r="I12" s="216"/>
      <c r="J12" s="216"/>
      <c r="K12" s="123">
        <v>1422</v>
      </c>
      <c r="L12" s="221"/>
    </row>
    <row r="13" spans="1:12" ht="31.5" customHeight="1" x14ac:dyDescent="0.15">
      <c r="A13" s="146" t="s">
        <v>523</v>
      </c>
      <c r="B13" s="146" t="s">
        <v>376</v>
      </c>
      <c r="C13" s="50" t="s">
        <v>762</v>
      </c>
      <c r="D13" s="357"/>
      <c r="E13" s="358"/>
      <c r="F13" s="221"/>
      <c r="G13" s="59" t="s">
        <v>736</v>
      </c>
      <c r="H13" s="147"/>
      <c r="I13" s="147"/>
      <c r="J13" s="155" t="s">
        <v>754</v>
      </c>
      <c r="K13" s="123">
        <f>ROUND($K12*92/1000,0)</f>
        <v>131</v>
      </c>
      <c r="L13" s="221"/>
    </row>
    <row r="14" spans="1:12" ht="31.5" customHeight="1" x14ac:dyDescent="0.15">
      <c r="A14" s="146" t="s">
        <v>523</v>
      </c>
      <c r="B14" s="146" t="s">
        <v>377</v>
      </c>
      <c r="C14" s="50" t="s">
        <v>763</v>
      </c>
      <c r="D14" s="357"/>
      <c r="E14" s="358"/>
      <c r="F14" s="221"/>
      <c r="G14" s="59" t="s">
        <v>738</v>
      </c>
      <c r="H14" s="147"/>
      <c r="I14" s="147"/>
      <c r="J14" s="155" t="s">
        <v>756</v>
      </c>
      <c r="K14" s="123">
        <f>ROUND($K12*90/1000,0)</f>
        <v>128</v>
      </c>
      <c r="L14" s="221"/>
    </row>
    <row r="15" spans="1:12" ht="31.5" customHeight="1" x14ac:dyDescent="0.15">
      <c r="A15" s="146" t="s">
        <v>523</v>
      </c>
      <c r="B15" s="146" t="s">
        <v>378</v>
      </c>
      <c r="C15" s="50" t="s">
        <v>764</v>
      </c>
      <c r="D15" s="357"/>
      <c r="E15" s="358"/>
      <c r="F15" s="221"/>
      <c r="G15" s="59" t="s">
        <v>740</v>
      </c>
      <c r="H15" s="147"/>
      <c r="I15" s="147"/>
      <c r="J15" s="155" t="s">
        <v>758</v>
      </c>
      <c r="K15" s="123">
        <f>ROUND($K12*80/1000,0)</f>
        <v>114</v>
      </c>
      <c r="L15" s="221"/>
    </row>
    <row r="16" spans="1:12" ht="31.5" customHeight="1" x14ac:dyDescent="0.15">
      <c r="A16" s="146" t="s">
        <v>523</v>
      </c>
      <c r="B16" s="146">
        <v>7020</v>
      </c>
      <c r="C16" s="50" t="s">
        <v>556</v>
      </c>
      <c r="D16" s="357"/>
      <c r="E16" s="358"/>
      <c r="F16" s="221"/>
      <c r="G16" s="59" t="s">
        <v>742</v>
      </c>
      <c r="H16" s="147"/>
      <c r="I16" s="147"/>
      <c r="J16" s="155" t="s">
        <v>512</v>
      </c>
      <c r="K16" s="123">
        <f>ROUND($K12*64/1000,0)</f>
        <v>91</v>
      </c>
      <c r="L16" s="221"/>
    </row>
    <row r="17" spans="1:12" ht="31.5" customHeight="1" x14ac:dyDescent="0.15">
      <c r="A17" s="146" t="s">
        <v>523</v>
      </c>
      <c r="B17" s="146">
        <v>8511</v>
      </c>
      <c r="C17" s="154" t="s">
        <v>765</v>
      </c>
      <c r="D17" s="357"/>
      <c r="E17" s="358"/>
      <c r="F17" s="221"/>
      <c r="G17" s="151" t="s">
        <v>324</v>
      </c>
      <c r="H17" s="147"/>
      <c r="I17" s="147"/>
      <c r="J17" s="155" t="s">
        <v>366</v>
      </c>
      <c r="K17" s="123">
        <f>ROUND(-$K12*1/100,0)</f>
        <v>-14</v>
      </c>
      <c r="L17" s="221"/>
    </row>
    <row r="18" spans="1:12" ht="31.5" customHeight="1" x14ac:dyDescent="0.15">
      <c r="A18" s="146" t="s">
        <v>523</v>
      </c>
      <c r="B18" s="146">
        <v>9511</v>
      </c>
      <c r="C18" s="50" t="s">
        <v>766</v>
      </c>
      <c r="D18" s="357"/>
      <c r="E18" s="358"/>
      <c r="F18" s="222"/>
      <c r="G18" s="151" t="s">
        <v>368</v>
      </c>
      <c r="H18" s="147"/>
      <c r="I18" s="147"/>
      <c r="J18" s="155" t="s">
        <v>366</v>
      </c>
      <c r="K18" s="123">
        <f>ROUND(-$K12*1/100,0)</f>
        <v>-14</v>
      </c>
      <c r="L18" s="222"/>
    </row>
    <row r="19" spans="1:12" ht="31.5" customHeight="1" x14ac:dyDescent="0.15">
      <c r="A19" s="146" t="s">
        <v>523</v>
      </c>
      <c r="B19" s="146" t="s">
        <v>379</v>
      </c>
      <c r="C19" s="50" t="s">
        <v>767</v>
      </c>
      <c r="D19" s="357"/>
      <c r="E19" s="358"/>
      <c r="F19" s="343" t="s">
        <v>476</v>
      </c>
      <c r="G19" s="216" t="s">
        <v>316</v>
      </c>
      <c r="H19" s="216"/>
      <c r="I19" s="216"/>
      <c r="J19" s="216"/>
      <c r="K19" s="123">
        <v>59</v>
      </c>
      <c r="L19" s="220" t="s">
        <v>10</v>
      </c>
    </row>
    <row r="20" spans="1:12" ht="31.5" customHeight="1" x14ac:dyDescent="0.15">
      <c r="A20" s="146" t="s">
        <v>523</v>
      </c>
      <c r="B20" s="146" t="s">
        <v>380</v>
      </c>
      <c r="C20" s="50" t="s">
        <v>768</v>
      </c>
      <c r="D20" s="357"/>
      <c r="E20" s="358"/>
      <c r="F20" s="344"/>
      <c r="G20" s="59" t="s">
        <v>736</v>
      </c>
      <c r="H20" s="147"/>
      <c r="I20" s="147"/>
      <c r="J20" s="155" t="s">
        <v>754</v>
      </c>
      <c r="K20" s="123">
        <f>ROUND($K19*92/1000,0)</f>
        <v>5</v>
      </c>
      <c r="L20" s="221"/>
    </row>
    <row r="21" spans="1:12" ht="31.5" customHeight="1" x14ac:dyDescent="0.15">
      <c r="A21" s="146" t="s">
        <v>523</v>
      </c>
      <c r="B21" s="146" t="s">
        <v>381</v>
      </c>
      <c r="C21" s="50" t="s">
        <v>769</v>
      </c>
      <c r="D21" s="357"/>
      <c r="E21" s="358"/>
      <c r="F21" s="344"/>
      <c r="G21" s="59" t="s">
        <v>738</v>
      </c>
      <c r="H21" s="147"/>
      <c r="I21" s="147"/>
      <c r="J21" s="155" t="s">
        <v>756</v>
      </c>
      <c r="K21" s="123">
        <f>ROUND($K19*90/1000,0)</f>
        <v>5</v>
      </c>
      <c r="L21" s="221"/>
    </row>
    <row r="22" spans="1:12" ht="31.5" customHeight="1" x14ac:dyDescent="0.15">
      <c r="A22" s="146" t="s">
        <v>523</v>
      </c>
      <c r="B22" s="146" t="s">
        <v>382</v>
      </c>
      <c r="C22" s="50" t="s">
        <v>770</v>
      </c>
      <c r="D22" s="357"/>
      <c r="E22" s="358"/>
      <c r="F22" s="344"/>
      <c r="G22" s="59" t="s">
        <v>740</v>
      </c>
      <c r="H22" s="147"/>
      <c r="I22" s="147"/>
      <c r="J22" s="155" t="s">
        <v>758</v>
      </c>
      <c r="K22" s="123">
        <f>ROUND($K19*80/1000,0)</f>
        <v>5</v>
      </c>
      <c r="L22" s="221"/>
    </row>
    <row r="23" spans="1:12" ht="31.5" customHeight="1" x14ac:dyDescent="0.15">
      <c r="A23" s="146" t="s">
        <v>523</v>
      </c>
      <c r="B23" s="146">
        <v>7040</v>
      </c>
      <c r="C23" s="50" t="s">
        <v>557</v>
      </c>
      <c r="D23" s="357"/>
      <c r="E23" s="358"/>
      <c r="F23" s="344"/>
      <c r="G23" s="59" t="s">
        <v>742</v>
      </c>
      <c r="H23" s="147"/>
      <c r="I23" s="147"/>
      <c r="J23" s="155" t="s">
        <v>512</v>
      </c>
      <c r="K23" s="123">
        <f>ROUND($K19*64/1000,0)</f>
        <v>4</v>
      </c>
      <c r="L23" s="221"/>
    </row>
    <row r="24" spans="1:12" ht="31.5" customHeight="1" x14ac:dyDescent="0.15">
      <c r="A24" s="146" t="s">
        <v>523</v>
      </c>
      <c r="B24" s="146">
        <v>8412</v>
      </c>
      <c r="C24" s="154" t="s">
        <v>771</v>
      </c>
      <c r="D24" s="357"/>
      <c r="E24" s="358"/>
      <c r="F24" s="344"/>
      <c r="G24" s="151" t="s">
        <v>324</v>
      </c>
      <c r="H24" s="147"/>
      <c r="I24" s="147"/>
      <c r="J24" s="155" t="s">
        <v>366</v>
      </c>
      <c r="K24" s="123">
        <f>ROUND(-$K19*1/100,0)</f>
        <v>-1</v>
      </c>
      <c r="L24" s="221"/>
    </row>
    <row r="25" spans="1:12" ht="31.5" customHeight="1" x14ac:dyDescent="0.15">
      <c r="A25" s="146" t="s">
        <v>523</v>
      </c>
      <c r="B25" s="146">
        <v>9412</v>
      </c>
      <c r="C25" s="50" t="s">
        <v>772</v>
      </c>
      <c r="D25" s="357"/>
      <c r="E25" s="358"/>
      <c r="F25" s="344"/>
      <c r="G25" s="151" t="s">
        <v>368</v>
      </c>
      <c r="H25" s="147"/>
      <c r="I25" s="147"/>
      <c r="J25" s="155" t="s">
        <v>366</v>
      </c>
      <c r="K25" s="123">
        <f>ROUND(-$K19*1/100,0)</f>
        <v>-1</v>
      </c>
      <c r="L25" s="221"/>
    </row>
    <row r="26" spans="1:12" ht="31.5" customHeight="1" x14ac:dyDescent="0.15">
      <c r="A26" s="146" t="s">
        <v>523</v>
      </c>
      <c r="B26" s="146" t="s">
        <v>383</v>
      </c>
      <c r="C26" s="50" t="s">
        <v>773</v>
      </c>
      <c r="D26" s="357"/>
      <c r="E26" s="358"/>
      <c r="F26" s="344"/>
      <c r="G26" s="216" t="s">
        <v>488</v>
      </c>
      <c r="H26" s="216"/>
      <c r="I26" s="216"/>
      <c r="J26" s="216"/>
      <c r="K26" s="123">
        <v>47</v>
      </c>
      <c r="L26" s="221"/>
    </row>
    <row r="27" spans="1:12" ht="31.5" customHeight="1" x14ac:dyDescent="0.15">
      <c r="A27" s="146" t="s">
        <v>523</v>
      </c>
      <c r="B27" s="146" t="s">
        <v>384</v>
      </c>
      <c r="C27" s="50" t="s">
        <v>774</v>
      </c>
      <c r="D27" s="357"/>
      <c r="E27" s="358"/>
      <c r="F27" s="344"/>
      <c r="G27" s="59" t="s">
        <v>736</v>
      </c>
      <c r="H27" s="147"/>
      <c r="I27" s="147"/>
      <c r="J27" s="155" t="s">
        <v>754</v>
      </c>
      <c r="K27" s="123">
        <f>ROUND($K26*92/1000,0)</f>
        <v>4</v>
      </c>
      <c r="L27" s="221"/>
    </row>
    <row r="28" spans="1:12" ht="31.5" customHeight="1" x14ac:dyDescent="0.15">
      <c r="A28" s="146" t="s">
        <v>523</v>
      </c>
      <c r="B28" s="146" t="s">
        <v>385</v>
      </c>
      <c r="C28" s="50" t="s">
        <v>775</v>
      </c>
      <c r="D28" s="357"/>
      <c r="E28" s="358"/>
      <c r="F28" s="344"/>
      <c r="G28" s="59" t="s">
        <v>738</v>
      </c>
      <c r="H28" s="147"/>
      <c r="I28" s="147"/>
      <c r="J28" s="155" t="s">
        <v>756</v>
      </c>
      <c r="K28" s="123">
        <f>ROUND($K26*90/1000,0)</f>
        <v>4</v>
      </c>
      <c r="L28" s="221"/>
    </row>
    <row r="29" spans="1:12" ht="31.5" customHeight="1" x14ac:dyDescent="0.15">
      <c r="A29" s="146" t="s">
        <v>523</v>
      </c>
      <c r="B29" s="146" t="s">
        <v>386</v>
      </c>
      <c r="C29" s="50" t="s">
        <v>776</v>
      </c>
      <c r="D29" s="357"/>
      <c r="E29" s="358"/>
      <c r="F29" s="344"/>
      <c r="G29" s="59" t="s">
        <v>740</v>
      </c>
      <c r="H29" s="147"/>
      <c r="I29" s="147"/>
      <c r="J29" s="155" t="s">
        <v>758</v>
      </c>
      <c r="K29" s="123">
        <f>ROUND($K26*80/1000,0)</f>
        <v>4</v>
      </c>
      <c r="L29" s="221"/>
    </row>
    <row r="30" spans="1:12" ht="31.5" customHeight="1" x14ac:dyDescent="0.15">
      <c r="A30" s="146" t="s">
        <v>523</v>
      </c>
      <c r="B30" s="146">
        <v>7060</v>
      </c>
      <c r="C30" s="50" t="s">
        <v>558</v>
      </c>
      <c r="D30" s="357"/>
      <c r="E30" s="358"/>
      <c r="F30" s="344"/>
      <c r="G30" s="59" t="s">
        <v>742</v>
      </c>
      <c r="H30" s="147"/>
      <c r="I30" s="147"/>
      <c r="J30" s="155" t="s">
        <v>512</v>
      </c>
      <c r="K30" s="123">
        <f>ROUND($K26*64/1000,0)</f>
        <v>3</v>
      </c>
      <c r="L30" s="221"/>
    </row>
    <row r="31" spans="1:12" ht="31.5" customHeight="1" x14ac:dyDescent="0.15">
      <c r="A31" s="146" t="s">
        <v>523</v>
      </c>
      <c r="B31" s="146">
        <v>8512</v>
      </c>
      <c r="C31" s="50" t="s">
        <v>777</v>
      </c>
      <c r="D31" s="357"/>
      <c r="E31" s="358"/>
      <c r="F31" s="344"/>
      <c r="G31" s="151" t="s">
        <v>324</v>
      </c>
      <c r="H31" s="147"/>
      <c r="I31" s="147"/>
      <c r="J31" s="155" t="s">
        <v>366</v>
      </c>
      <c r="K31" s="123">
        <v>-1</v>
      </c>
      <c r="L31" s="221"/>
    </row>
    <row r="32" spans="1:12" ht="31.5" customHeight="1" x14ac:dyDescent="0.15">
      <c r="A32" s="146" t="s">
        <v>523</v>
      </c>
      <c r="B32" s="146">
        <v>9512</v>
      </c>
      <c r="C32" s="50" t="s">
        <v>778</v>
      </c>
      <c r="D32" s="357"/>
      <c r="E32" s="358"/>
      <c r="F32" s="345"/>
      <c r="G32" s="151" t="s">
        <v>368</v>
      </c>
      <c r="H32" s="147"/>
      <c r="I32" s="147"/>
      <c r="J32" s="155" t="s">
        <v>366</v>
      </c>
      <c r="K32" s="123">
        <v>-1</v>
      </c>
      <c r="L32" s="222"/>
    </row>
    <row r="33" spans="1:12" ht="31.5" customHeight="1" x14ac:dyDescent="0.15">
      <c r="A33" s="146" t="s">
        <v>523</v>
      </c>
      <c r="B33" s="146" t="s">
        <v>387</v>
      </c>
      <c r="C33" s="50" t="s">
        <v>725</v>
      </c>
      <c r="D33" s="357"/>
      <c r="E33" s="358"/>
      <c r="F33" s="220" t="s">
        <v>963</v>
      </c>
      <c r="G33" s="361" t="s">
        <v>317</v>
      </c>
      <c r="H33" s="361"/>
      <c r="I33" s="361"/>
      <c r="J33" s="361"/>
      <c r="K33" s="123">
        <v>3621</v>
      </c>
      <c r="L33" s="220" t="s">
        <v>9</v>
      </c>
    </row>
    <row r="34" spans="1:12" ht="31.5" customHeight="1" x14ac:dyDescent="0.15">
      <c r="A34" s="146" t="s">
        <v>523</v>
      </c>
      <c r="B34" s="146" t="s">
        <v>388</v>
      </c>
      <c r="C34" s="50" t="s">
        <v>779</v>
      </c>
      <c r="D34" s="357"/>
      <c r="E34" s="358"/>
      <c r="F34" s="221"/>
      <c r="G34" s="59" t="s">
        <v>736</v>
      </c>
      <c r="H34" s="147"/>
      <c r="I34" s="147"/>
      <c r="J34" s="155" t="s">
        <v>754</v>
      </c>
      <c r="K34" s="123">
        <f>ROUND($K33*92/1000,0)</f>
        <v>333</v>
      </c>
      <c r="L34" s="221"/>
    </row>
    <row r="35" spans="1:12" ht="31.5" customHeight="1" x14ac:dyDescent="0.15">
      <c r="A35" s="146" t="s">
        <v>523</v>
      </c>
      <c r="B35" s="146" t="s">
        <v>389</v>
      </c>
      <c r="C35" s="50" t="s">
        <v>780</v>
      </c>
      <c r="D35" s="357"/>
      <c r="E35" s="358"/>
      <c r="F35" s="221"/>
      <c r="G35" s="59" t="s">
        <v>738</v>
      </c>
      <c r="H35" s="147"/>
      <c r="I35" s="147"/>
      <c r="J35" s="155" t="s">
        <v>756</v>
      </c>
      <c r="K35" s="123">
        <f>ROUND($K33*90/1000,0)</f>
        <v>326</v>
      </c>
      <c r="L35" s="221"/>
    </row>
    <row r="36" spans="1:12" ht="31.5" customHeight="1" x14ac:dyDescent="0.15">
      <c r="A36" s="146" t="s">
        <v>523</v>
      </c>
      <c r="B36" s="146" t="s">
        <v>390</v>
      </c>
      <c r="C36" s="50" t="s">
        <v>781</v>
      </c>
      <c r="D36" s="357"/>
      <c r="E36" s="358"/>
      <c r="F36" s="221"/>
      <c r="G36" s="59" t="s">
        <v>740</v>
      </c>
      <c r="H36" s="147"/>
      <c r="I36" s="147"/>
      <c r="J36" s="155" t="s">
        <v>758</v>
      </c>
      <c r="K36" s="123">
        <f>ROUND($K33*80/1000,0)</f>
        <v>290</v>
      </c>
      <c r="L36" s="221"/>
    </row>
    <row r="37" spans="1:12" ht="31.5" customHeight="1" x14ac:dyDescent="0.15">
      <c r="A37" s="146" t="s">
        <v>523</v>
      </c>
      <c r="B37" s="146">
        <v>7080</v>
      </c>
      <c r="C37" s="50" t="s">
        <v>559</v>
      </c>
      <c r="D37" s="357"/>
      <c r="E37" s="358"/>
      <c r="F37" s="221"/>
      <c r="G37" s="59" t="s">
        <v>742</v>
      </c>
      <c r="H37" s="147"/>
      <c r="I37" s="147"/>
      <c r="J37" s="155" t="s">
        <v>512</v>
      </c>
      <c r="K37" s="123">
        <f>ROUND($K33*64/1000,0)</f>
        <v>232</v>
      </c>
      <c r="L37" s="221"/>
    </row>
    <row r="38" spans="1:12" ht="31.5" customHeight="1" x14ac:dyDescent="0.15">
      <c r="A38" s="146" t="s">
        <v>523</v>
      </c>
      <c r="B38" s="146">
        <v>8413</v>
      </c>
      <c r="C38" s="154" t="s">
        <v>782</v>
      </c>
      <c r="D38" s="357"/>
      <c r="E38" s="358"/>
      <c r="F38" s="221"/>
      <c r="G38" s="151" t="s">
        <v>324</v>
      </c>
      <c r="H38" s="147"/>
      <c r="I38" s="147"/>
      <c r="J38" s="155" t="s">
        <v>366</v>
      </c>
      <c r="K38" s="123">
        <f>ROUND(-$K33*1/100,0)</f>
        <v>-36</v>
      </c>
      <c r="L38" s="221"/>
    </row>
    <row r="39" spans="1:12" ht="31.5" customHeight="1" x14ac:dyDescent="0.15">
      <c r="A39" s="146" t="s">
        <v>523</v>
      </c>
      <c r="B39" s="146">
        <v>9413</v>
      </c>
      <c r="C39" s="50" t="s">
        <v>783</v>
      </c>
      <c r="D39" s="357"/>
      <c r="E39" s="358"/>
      <c r="F39" s="221"/>
      <c r="G39" s="151" t="s">
        <v>368</v>
      </c>
      <c r="H39" s="147"/>
      <c r="I39" s="147"/>
      <c r="J39" s="155" t="s">
        <v>366</v>
      </c>
      <c r="K39" s="123">
        <f>ROUND(-$K33*1/100,0)</f>
        <v>-36</v>
      </c>
      <c r="L39" s="221"/>
    </row>
    <row r="40" spans="1:12" ht="31.5" customHeight="1" x14ac:dyDescent="0.15">
      <c r="A40" s="146" t="s">
        <v>523</v>
      </c>
      <c r="B40" s="146" t="s">
        <v>391</v>
      </c>
      <c r="C40" s="50" t="s">
        <v>784</v>
      </c>
      <c r="D40" s="357"/>
      <c r="E40" s="358"/>
      <c r="F40" s="221"/>
      <c r="G40" s="216" t="s">
        <v>489</v>
      </c>
      <c r="H40" s="216"/>
      <c r="I40" s="216"/>
      <c r="J40" s="216"/>
      <c r="K40" s="123">
        <v>2869</v>
      </c>
      <c r="L40" s="221"/>
    </row>
    <row r="41" spans="1:12" ht="31.5" customHeight="1" x14ac:dyDescent="0.15">
      <c r="A41" s="146" t="s">
        <v>523</v>
      </c>
      <c r="B41" s="146" t="s">
        <v>392</v>
      </c>
      <c r="C41" s="50" t="s">
        <v>785</v>
      </c>
      <c r="D41" s="357"/>
      <c r="E41" s="358"/>
      <c r="F41" s="221"/>
      <c r="G41" s="59" t="s">
        <v>736</v>
      </c>
      <c r="H41" s="147"/>
      <c r="I41" s="147"/>
      <c r="J41" s="155" t="s">
        <v>754</v>
      </c>
      <c r="K41" s="123">
        <f>ROUND($K40*92/1000,0)</f>
        <v>264</v>
      </c>
      <c r="L41" s="221"/>
    </row>
    <row r="42" spans="1:12" ht="31.5" customHeight="1" x14ac:dyDescent="0.15">
      <c r="A42" s="146" t="s">
        <v>523</v>
      </c>
      <c r="B42" s="146" t="s">
        <v>393</v>
      </c>
      <c r="C42" s="50" t="s">
        <v>786</v>
      </c>
      <c r="D42" s="357"/>
      <c r="E42" s="358"/>
      <c r="F42" s="221"/>
      <c r="G42" s="59" t="s">
        <v>738</v>
      </c>
      <c r="H42" s="147"/>
      <c r="I42" s="147"/>
      <c r="J42" s="155" t="s">
        <v>756</v>
      </c>
      <c r="K42" s="123">
        <f>ROUND($K40*90/1000,0)</f>
        <v>258</v>
      </c>
      <c r="L42" s="221"/>
    </row>
    <row r="43" spans="1:12" ht="31.5" customHeight="1" x14ac:dyDescent="0.15">
      <c r="A43" s="146" t="s">
        <v>523</v>
      </c>
      <c r="B43" s="146" t="s">
        <v>394</v>
      </c>
      <c r="C43" s="50" t="s">
        <v>787</v>
      </c>
      <c r="D43" s="357"/>
      <c r="E43" s="358"/>
      <c r="F43" s="221"/>
      <c r="G43" s="59" t="s">
        <v>740</v>
      </c>
      <c r="H43" s="147"/>
      <c r="I43" s="147"/>
      <c r="J43" s="155" t="s">
        <v>758</v>
      </c>
      <c r="K43" s="123">
        <f>ROUND($K40*80/1000,0)</f>
        <v>230</v>
      </c>
      <c r="L43" s="221"/>
    </row>
    <row r="44" spans="1:12" ht="31.5" customHeight="1" x14ac:dyDescent="0.15">
      <c r="A44" s="146" t="s">
        <v>523</v>
      </c>
      <c r="B44" s="146">
        <v>7100</v>
      </c>
      <c r="C44" s="50" t="s">
        <v>560</v>
      </c>
      <c r="D44" s="357"/>
      <c r="E44" s="358"/>
      <c r="F44" s="221"/>
      <c r="G44" s="59" t="s">
        <v>742</v>
      </c>
      <c r="H44" s="147"/>
      <c r="I44" s="147"/>
      <c r="J44" s="155" t="s">
        <v>512</v>
      </c>
      <c r="K44" s="123">
        <f>ROUND($K40*64/1000,0)</f>
        <v>184</v>
      </c>
      <c r="L44" s="221"/>
    </row>
    <row r="45" spans="1:12" ht="31.5" customHeight="1" x14ac:dyDescent="0.15">
      <c r="A45" s="146" t="s">
        <v>523</v>
      </c>
      <c r="B45" s="146">
        <v>8513</v>
      </c>
      <c r="C45" s="50" t="s">
        <v>788</v>
      </c>
      <c r="D45" s="357"/>
      <c r="E45" s="358"/>
      <c r="F45" s="221"/>
      <c r="G45" s="151" t="s">
        <v>324</v>
      </c>
      <c r="H45" s="147"/>
      <c r="I45" s="147"/>
      <c r="J45" s="155" t="s">
        <v>366</v>
      </c>
      <c r="K45" s="123">
        <f>ROUND(-$K40*1/100,0)</f>
        <v>-29</v>
      </c>
      <c r="L45" s="221"/>
    </row>
    <row r="46" spans="1:12" ht="31.5" customHeight="1" x14ac:dyDescent="0.15">
      <c r="A46" s="146" t="s">
        <v>523</v>
      </c>
      <c r="B46" s="146">
        <v>9513</v>
      </c>
      <c r="C46" s="50" t="s">
        <v>789</v>
      </c>
      <c r="D46" s="357"/>
      <c r="E46" s="358"/>
      <c r="F46" s="222"/>
      <c r="G46" s="151" t="s">
        <v>368</v>
      </c>
      <c r="H46" s="147"/>
      <c r="I46" s="147"/>
      <c r="J46" s="155" t="s">
        <v>366</v>
      </c>
      <c r="K46" s="123">
        <f>ROUND(-$K40*1/100,0)</f>
        <v>-29</v>
      </c>
      <c r="L46" s="222"/>
    </row>
    <row r="47" spans="1:12" ht="31.5" customHeight="1" x14ac:dyDescent="0.15">
      <c r="A47" s="146" t="s">
        <v>523</v>
      </c>
      <c r="B47" s="146" t="s">
        <v>395</v>
      </c>
      <c r="C47" s="50" t="s">
        <v>790</v>
      </c>
      <c r="D47" s="357"/>
      <c r="E47" s="358"/>
      <c r="F47" s="352" t="s">
        <v>965</v>
      </c>
      <c r="G47" s="216" t="s">
        <v>318</v>
      </c>
      <c r="H47" s="216"/>
      <c r="I47" s="216"/>
      <c r="J47" s="216"/>
      <c r="K47" s="123">
        <v>119</v>
      </c>
      <c r="L47" s="220" t="s">
        <v>10</v>
      </c>
    </row>
    <row r="48" spans="1:12" ht="31.5" customHeight="1" x14ac:dyDescent="0.15">
      <c r="A48" s="146" t="s">
        <v>523</v>
      </c>
      <c r="B48" s="146" t="s">
        <v>396</v>
      </c>
      <c r="C48" s="50" t="s">
        <v>791</v>
      </c>
      <c r="D48" s="357"/>
      <c r="E48" s="358"/>
      <c r="F48" s="352"/>
      <c r="G48" s="59" t="s">
        <v>736</v>
      </c>
      <c r="H48" s="147"/>
      <c r="I48" s="147"/>
      <c r="J48" s="155" t="s">
        <v>754</v>
      </c>
      <c r="K48" s="123">
        <f>ROUND($K47*92/1000,0)</f>
        <v>11</v>
      </c>
      <c r="L48" s="221"/>
    </row>
    <row r="49" spans="1:12" ht="31.5" customHeight="1" x14ac:dyDescent="0.15">
      <c r="A49" s="146" t="s">
        <v>523</v>
      </c>
      <c r="B49" s="146" t="s">
        <v>397</v>
      </c>
      <c r="C49" s="50" t="s">
        <v>792</v>
      </c>
      <c r="D49" s="357"/>
      <c r="E49" s="358"/>
      <c r="F49" s="352"/>
      <c r="G49" s="59" t="s">
        <v>738</v>
      </c>
      <c r="H49" s="147"/>
      <c r="I49" s="147"/>
      <c r="J49" s="155" t="s">
        <v>756</v>
      </c>
      <c r="K49" s="123">
        <f>ROUND($K47*90/1000,0)</f>
        <v>11</v>
      </c>
      <c r="L49" s="221"/>
    </row>
    <row r="50" spans="1:12" ht="31.5" customHeight="1" x14ac:dyDescent="0.15">
      <c r="A50" s="146" t="s">
        <v>523</v>
      </c>
      <c r="B50" s="146" t="s">
        <v>398</v>
      </c>
      <c r="C50" s="50" t="s">
        <v>793</v>
      </c>
      <c r="D50" s="357"/>
      <c r="E50" s="358"/>
      <c r="F50" s="352"/>
      <c r="G50" s="59" t="s">
        <v>740</v>
      </c>
      <c r="H50" s="147"/>
      <c r="I50" s="147"/>
      <c r="J50" s="155" t="s">
        <v>758</v>
      </c>
      <c r="K50" s="123">
        <f>ROUND($K47*80/1000,0)</f>
        <v>10</v>
      </c>
      <c r="L50" s="221"/>
    </row>
    <row r="51" spans="1:12" ht="31.5" customHeight="1" x14ac:dyDescent="0.15">
      <c r="A51" s="146" t="s">
        <v>523</v>
      </c>
      <c r="B51" s="146">
        <v>7120</v>
      </c>
      <c r="C51" s="50" t="s">
        <v>561</v>
      </c>
      <c r="D51" s="357"/>
      <c r="E51" s="358"/>
      <c r="F51" s="352"/>
      <c r="G51" s="59" t="s">
        <v>742</v>
      </c>
      <c r="H51" s="147"/>
      <c r="I51" s="147"/>
      <c r="J51" s="155" t="s">
        <v>512</v>
      </c>
      <c r="K51" s="123">
        <f>ROUND($K47*64/1000,0)</f>
        <v>8</v>
      </c>
      <c r="L51" s="221"/>
    </row>
    <row r="52" spans="1:12" ht="31.5" customHeight="1" x14ac:dyDescent="0.15">
      <c r="A52" s="146" t="s">
        <v>523</v>
      </c>
      <c r="B52" s="146">
        <v>8414</v>
      </c>
      <c r="C52" s="154" t="s">
        <v>794</v>
      </c>
      <c r="D52" s="357"/>
      <c r="E52" s="358"/>
      <c r="F52" s="352"/>
      <c r="G52" s="151" t="s">
        <v>324</v>
      </c>
      <c r="H52" s="147"/>
      <c r="I52" s="147"/>
      <c r="J52" s="155" t="s">
        <v>366</v>
      </c>
      <c r="K52" s="123">
        <f>ROUND(-$K47*1/100,0)</f>
        <v>-1</v>
      </c>
      <c r="L52" s="221"/>
    </row>
    <row r="53" spans="1:12" ht="31.5" customHeight="1" x14ac:dyDescent="0.15">
      <c r="A53" s="146" t="s">
        <v>523</v>
      </c>
      <c r="B53" s="146">
        <v>9414</v>
      </c>
      <c r="C53" s="50" t="s">
        <v>795</v>
      </c>
      <c r="D53" s="357"/>
      <c r="E53" s="358"/>
      <c r="F53" s="352"/>
      <c r="G53" s="151" t="s">
        <v>368</v>
      </c>
      <c r="H53" s="147"/>
      <c r="I53" s="147"/>
      <c r="J53" s="155" t="s">
        <v>366</v>
      </c>
      <c r="K53" s="123">
        <f>ROUND(-$K47*1/100,0)</f>
        <v>-1</v>
      </c>
      <c r="L53" s="221"/>
    </row>
    <row r="54" spans="1:12" ht="31.5" customHeight="1" x14ac:dyDescent="0.15">
      <c r="A54" s="146" t="s">
        <v>523</v>
      </c>
      <c r="B54" s="146">
        <v>2071</v>
      </c>
      <c r="C54" s="50" t="s">
        <v>796</v>
      </c>
      <c r="D54" s="357"/>
      <c r="E54" s="358"/>
      <c r="F54" s="352"/>
      <c r="G54" s="216" t="s">
        <v>490</v>
      </c>
      <c r="H54" s="216"/>
      <c r="I54" s="216"/>
      <c r="J54" s="216"/>
      <c r="K54" s="123">
        <v>94</v>
      </c>
      <c r="L54" s="221"/>
    </row>
    <row r="55" spans="1:12" ht="31.5" customHeight="1" x14ac:dyDescent="0.15">
      <c r="A55" s="146" t="s">
        <v>523</v>
      </c>
      <c r="B55" s="146">
        <v>2072</v>
      </c>
      <c r="C55" s="50" t="s">
        <v>797</v>
      </c>
      <c r="D55" s="357"/>
      <c r="E55" s="358"/>
      <c r="F55" s="352"/>
      <c r="G55" s="59" t="s">
        <v>736</v>
      </c>
      <c r="H55" s="147"/>
      <c r="I55" s="147"/>
      <c r="J55" s="155" t="s">
        <v>754</v>
      </c>
      <c r="K55" s="123">
        <f>ROUND($K54*92/1000,0)</f>
        <v>9</v>
      </c>
      <c r="L55" s="221"/>
    </row>
    <row r="56" spans="1:12" ht="31.5" customHeight="1" x14ac:dyDescent="0.15">
      <c r="A56" s="146" t="s">
        <v>523</v>
      </c>
      <c r="B56" s="146">
        <v>2073</v>
      </c>
      <c r="C56" s="50" t="s">
        <v>798</v>
      </c>
      <c r="D56" s="357"/>
      <c r="E56" s="358"/>
      <c r="F56" s="352"/>
      <c r="G56" s="59" t="s">
        <v>738</v>
      </c>
      <c r="H56" s="147"/>
      <c r="I56" s="147"/>
      <c r="J56" s="155" t="s">
        <v>756</v>
      </c>
      <c r="K56" s="123">
        <f>ROUND($K54*90/1000,0)</f>
        <v>8</v>
      </c>
      <c r="L56" s="221"/>
    </row>
    <row r="57" spans="1:12" ht="31.5" customHeight="1" x14ac:dyDescent="0.15">
      <c r="A57" s="146" t="s">
        <v>523</v>
      </c>
      <c r="B57" s="146">
        <v>2074</v>
      </c>
      <c r="C57" s="50" t="s">
        <v>799</v>
      </c>
      <c r="D57" s="357"/>
      <c r="E57" s="358"/>
      <c r="F57" s="352"/>
      <c r="G57" s="59" t="s">
        <v>740</v>
      </c>
      <c r="H57" s="147"/>
      <c r="I57" s="147"/>
      <c r="J57" s="155" t="s">
        <v>758</v>
      </c>
      <c r="K57" s="123">
        <f>ROUND($K54*80/1000,0)</f>
        <v>8</v>
      </c>
      <c r="L57" s="221"/>
    </row>
    <row r="58" spans="1:12" ht="31.5" customHeight="1" x14ac:dyDescent="0.15">
      <c r="A58" s="146" t="s">
        <v>523</v>
      </c>
      <c r="B58" s="146">
        <v>7140</v>
      </c>
      <c r="C58" s="50" t="s">
        <v>562</v>
      </c>
      <c r="D58" s="357"/>
      <c r="E58" s="358"/>
      <c r="F58" s="352"/>
      <c r="G58" s="59" t="s">
        <v>742</v>
      </c>
      <c r="H58" s="147"/>
      <c r="I58" s="147"/>
      <c r="J58" s="155" t="s">
        <v>512</v>
      </c>
      <c r="K58" s="123">
        <f>ROUND($K54*64/1000,0)</f>
        <v>6</v>
      </c>
      <c r="L58" s="221"/>
    </row>
    <row r="59" spans="1:12" ht="31.5" customHeight="1" x14ac:dyDescent="0.15">
      <c r="A59" s="146" t="s">
        <v>523</v>
      </c>
      <c r="B59" s="146">
        <v>8514</v>
      </c>
      <c r="C59" s="50" t="s">
        <v>800</v>
      </c>
      <c r="D59" s="357"/>
      <c r="E59" s="358"/>
      <c r="F59" s="352"/>
      <c r="G59" s="151" t="s">
        <v>324</v>
      </c>
      <c r="H59" s="147"/>
      <c r="I59" s="147"/>
      <c r="J59" s="155" t="s">
        <v>366</v>
      </c>
      <c r="K59" s="123">
        <f>ROUND(-$K54*1/100,0)</f>
        <v>-1</v>
      </c>
      <c r="L59" s="221"/>
    </row>
    <row r="60" spans="1:12" ht="31.5" customHeight="1" x14ac:dyDescent="0.15">
      <c r="A60" s="146" t="s">
        <v>523</v>
      </c>
      <c r="B60" s="146">
        <v>9514</v>
      </c>
      <c r="C60" s="50" t="s">
        <v>801</v>
      </c>
      <c r="D60" s="359"/>
      <c r="E60" s="360"/>
      <c r="F60" s="352"/>
      <c r="G60" s="151" t="s">
        <v>368</v>
      </c>
      <c r="H60" s="147"/>
      <c r="I60" s="147"/>
      <c r="J60" s="155" t="s">
        <v>366</v>
      </c>
      <c r="K60" s="123">
        <f>ROUND(-$K54*1/100,0)</f>
        <v>-1</v>
      </c>
      <c r="L60" s="222"/>
    </row>
    <row r="61" spans="1:12" ht="31.5" customHeight="1" x14ac:dyDescent="0.15">
      <c r="A61" s="146" t="s">
        <v>523</v>
      </c>
      <c r="B61" s="146">
        <v>5712</v>
      </c>
      <c r="C61" s="50" t="s">
        <v>361</v>
      </c>
      <c r="D61" s="162"/>
      <c r="E61" s="168"/>
      <c r="F61" s="167"/>
      <c r="G61" s="332" t="s">
        <v>363</v>
      </c>
      <c r="H61" s="332"/>
      <c r="I61" s="332"/>
      <c r="J61" s="216"/>
      <c r="K61" s="123">
        <v>-47</v>
      </c>
      <c r="L61" s="150" t="s">
        <v>364</v>
      </c>
    </row>
    <row r="62" spans="1:12" ht="31.5" customHeight="1" x14ac:dyDescent="0.15">
      <c r="A62" s="146" t="s">
        <v>523</v>
      </c>
      <c r="B62" s="146" t="s">
        <v>399</v>
      </c>
      <c r="C62" s="50" t="s">
        <v>108</v>
      </c>
      <c r="D62" s="226" t="s">
        <v>491</v>
      </c>
      <c r="E62" s="364"/>
      <c r="F62" s="227"/>
      <c r="G62" s="216" t="s">
        <v>58</v>
      </c>
      <c r="H62" s="216"/>
      <c r="I62" s="216"/>
      <c r="J62" s="216"/>
      <c r="K62" s="123">
        <v>100</v>
      </c>
      <c r="L62" s="216" t="s">
        <v>9</v>
      </c>
    </row>
    <row r="63" spans="1:12" ht="31.5" customHeight="1" x14ac:dyDescent="0.15">
      <c r="A63" s="146" t="s">
        <v>523</v>
      </c>
      <c r="B63" s="146" t="s">
        <v>400</v>
      </c>
      <c r="C63" s="50" t="s">
        <v>105</v>
      </c>
      <c r="D63" s="226" t="s">
        <v>218</v>
      </c>
      <c r="E63" s="364"/>
      <c r="F63" s="227"/>
      <c r="G63" s="216" t="s">
        <v>60</v>
      </c>
      <c r="H63" s="216"/>
      <c r="I63" s="216"/>
      <c r="J63" s="216"/>
      <c r="K63" s="123">
        <v>240</v>
      </c>
      <c r="L63" s="216"/>
    </row>
    <row r="64" spans="1:12" s="126" customFormat="1" ht="31.5" customHeight="1" x14ac:dyDescent="0.15">
      <c r="A64" s="146" t="s">
        <v>523</v>
      </c>
      <c r="B64" s="146" t="s">
        <v>401</v>
      </c>
      <c r="C64" s="50" t="s">
        <v>213</v>
      </c>
      <c r="D64" s="226" t="s">
        <v>177</v>
      </c>
      <c r="E64" s="364"/>
      <c r="F64" s="227"/>
      <c r="G64" s="216" t="s">
        <v>214</v>
      </c>
      <c r="H64" s="216"/>
      <c r="I64" s="216"/>
      <c r="J64" s="216"/>
      <c r="K64" s="123">
        <v>50</v>
      </c>
      <c r="L64" s="216"/>
    </row>
    <row r="65" spans="1:12" ht="31.5" customHeight="1" x14ac:dyDescent="0.15">
      <c r="A65" s="146" t="s">
        <v>523</v>
      </c>
      <c r="B65" s="146" t="s">
        <v>402</v>
      </c>
      <c r="C65" s="50" t="s">
        <v>110</v>
      </c>
      <c r="D65" s="226" t="s">
        <v>217</v>
      </c>
      <c r="E65" s="364"/>
      <c r="F65" s="227"/>
      <c r="G65" s="216" t="s">
        <v>180</v>
      </c>
      <c r="H65" s="216"/>
      <c r="I65" s="216"/>
      <c r="J65" s="216"/>
      <c r="K65" s="123">
        <v>200</v>
      </c>
      <c r="L65" s="216"/>
    </row>
    <row r="66" spans="1:12" ht="31.5" customHeight="1" x14ac:dyDescent="0.15">
      <c r="A66" s="146" t="s">
        <v>523</v>
      </c>
      <c r="B66" s="146" t="s">
        <v>403</v>
      </c>
      <c r="C66" s="50" t="s">
        <v>182</v>
      </c>
      <c r="D66" s="209" t="s">
        <v>311</v>
      </c>
      <c r="E66" s="362" t="s">
        <v>185</v>
      </c>
      <c r="F66" s="323"/>
      <c r="G66" s="216" t="s">
        <v>64</v>
      </c>
      <c r="H66" s="216"/>
      <c r="I66" s="216"/>
      <c r="J66" s="216"/>
      <c r="K66" s="123">
        <v>150</v>
      </c>
      <c r="L66" s="216"/>
    </row>
    <row r="67" spans="1:12" s="126" customFormat="1" ht="31.5" customHeight="1" x14ac:dyDescent="0.15">
      <c r="A67" s="146" t="s">
        <v>523</v>
      </c>
      <c r="B67" s="146" t="s">
        <v>404</v>
      </c>
      <c r="C67" s="50" t="s">
        <v>183</v>
      </c>
      <c r="D67" s="210"/>
      <c r="E67" s="362" t="s">
        <v>204</v>
      </c>
      <c r="F67" s="323"/>
      <c r="G67" s="216" t="s">
        <v>205</v>
      </c>
      <c r="H67" s="216"/>
      <c r="I67" s="216"/>
      <c r="J67" s="216"/>
      <c r="K67" s="123">
        <v>160</v>
      </c>
      <c r="L67" s="216"/>
    </row>
    <row r="68" spans="1:12" ht="31.5" customHeight="1" x14ac:dyDescent="0.15">
      <c r="A68" s="146" t="s">
        <v>523</v>
      </c>
      <c r="B68" s="146">
        <v>7310</v>
      </c>
      <c r="C68" s="50" t="s">
        <v>360</v>
      </c>
      <c r="D68" s="226" t="s">
        <v>359</v>
      </c>
      <c r="E68" s="364"/>
      <c r="F68" s="227"/>
      <c r="G68" s="333" t="s">
        <v>51</v>
      </c>
      <c r="H68" s="353"/>
      <c r="I68" s="353"/>
      <c r="J68" s="332"/>
      <c r="K68" s="123">
        <v>480</v>
      </c>
      <c r="L68" s="216"/>
    </row>
    <row r="69" spans="1:12" ht="31.5" customHeight="1" x14ac:dyDescent="0.15">
      <c r="A69" s="146" t="s">
        <v>523</v>
      </c>
      <c r="B69" s="146" t="s">
        <v>405</v>
      </c>
      <c r="C69" s="50" t="s">
        <v>193</v>
      </c>
      <c r="D69" s="342" t="s">
        <v>492</v>
      </c>
      <c r="E69" s="320"/>
      <c r="F69" s="343" t="s">
        <v>206</v>
      </c>
      <c r="G69" s="151" t="s">
        <v>24</v>
      </c>
      <c r="H69" s="147"/>
      <c r="I69" s="147"/>
      <c r="J69" s="155" t="s">
        <v>189</v>
      </c>
      <c r="K69" s="123">
        <v>88</v>
      </c>
      <c r="L69" s="216"/>
    </row>
    <row r="70" spans="1:12" ht="31.5" customHeight="1" x14ac:dyDescent="0.15">
      <c r="A70" s="146" t="s">
        <v>523</v>
      </c>
      <c r="B70" s="146" t="s">
        <v>406</v>
      </c>
      <c r="C70" s="50" t="s">
        <v>194</v>
      </c>
      <c r="D70" s="211"/>
      <c r="E70" s="321"/>
      <c r="F70" s="344"/>
      <c r="G70" s="151" t="s">
        <v>963</v>
      </c>
      <c r="H70" s="147"/>
      <c r="I70" s="147"/>
      <c r="J70" s="155" t="s">
        <v>190</v>
      </c>
      <c r="K70" s="123">
        <v>176</v>
      </c>
      <c r="L70" s="216"/>
    </row>
    <row r="71" spans="1:12" ht="31.5" customHeight="1" x14ac:dyDescent="0.15">
      <c r="A71" s="146" t="s">
        <v>523</v>
      </c>
      <c r="B71" s="146" t="s">
        <v>407</v>
      </c>
      <c r="C71" s="50" t="s">
        <v>121</v>
      </c>
      <c r="D71" s="211"/>
      <c r="E71" s="321"/>
      <c r="F71" s="343" t="s">
        <v>188</v>
      </c>
      <c r="G71" s="151" t="s">
        <v>24</v>
      </c>
      <c r="H71" s="147"/>
      <c r="I71" s="147"/>
      <c r="J71" s="155" t="s">
        <v>45</v>
      </c>
      <c r="K71" s="123">
        <v>72</v>
      </c>
      <c r="L71" s="216"/>
    </row>
    <row r="72" spans="1:12" ht="31.5" customHeight="1" x14ac:dyDescent="0.15">
      <c r="A72" s="146" t="s">
        <v>523</v>
      </c>
      <c r="B72" s="146" t="s">
        <v>408</v>
      </c>
      <c r="C72" s="50" t="s">
        <v>122</v>
      </c>
      <c r="D72" s="211"/>
      <c r="E72" s="321"/>
      <c r="F72" s="344"/>
      <c r="G72" s="151" t="s">
        <v>963</v>
      </c>
      <c r="H72" s="147"/>
      <c r="I72" s="147"/>
      <c r="J72" s="155" t="s">
        <v>46</v>
      </c>
      <c r="K72" s="123">
        <v>144</v>
      </c>
      <c r="L72" s="216"/>
    </row>
    <row r="73" spans="1:12" ht="31.5" customHeight="1" x14ac:dyDescent="0.15">
      <c r="A73" s="146" t="s">
        <v>523</v>
      </c>
      <c r="B73" s="146" t="s">
        <v>409</v>
      </c>
      <c r="C73" s="50" t="s">
        <v>207</v>
      </c>
      <c r="D73" s="211"/>
      <c r="E73" s="321"/>
      <c r="F73" s="343" t="s">
        <v>215</v>
      </c>
      <c r="G73" s="151" t="s">
        <v>24</v>
      </c>
      <c r="H73" s="147"/>
      <c r="I73" s="147"/>
      <c r="J73" s="155" t="s">
        <v>49</v>
      </c>
      <c r="K73" s="123">
        <v>24</v>
      </c>
      <c r="L73" s="216"/>
    </row>
    <row r="74" spans="1:12" ht="31.5" customHeight="1" x14ac:dyDescent="0.15">
      <c r="A74" s="146" t="s">
        <v>523</v>
      </c>
      <c r="B74" s="146" t="s">
        <v>410</v>
      </c>
      <c r="C74" s="50" t="s">
        <v>223</v>
      </c>
      <c r="D74" s="211"/>
      <c r="E74" s="321"/>
      <c r="F74" s="344"/>
      <c r="G74" s="151" t="s">
        <v>963</v>
      </c>
      <c r="H74" s="147"/>
      <c r="I74" s="147"/>
      <c r="J74" s="155" t="s">
        <v>47</v>
      </c>
      <c r="K74" s="123">
        <v>48</v>
      </c>
      <c r="L74" s="216"/>
    </row>
    <row r="75" spans="1:12" ht="31.5" customHeight="1" x14ac:dyDescent="0.15">
      <c r="A75" s="146" t="s">
        <v>523</v>
      </c>
      <c r="B75" s="146" t="s">
        <v>411</v>
      </c>
      <c r="C75" s="50" t="s">
        <v>195</v>
      </c>
      <c r="D75" s="342" t="s">
        <v>493</v>
      </c>
      <c r="E75" s="197"/>
      <c r="F75" s="320"/>
      <c r="G75" s="333" t="s">
        <v>19</v>
      </c>
      <c r="H75" s="353"/>
      <c r="I75" s="353"/>
      <c r="J75" s="332"/>
      <c r="K75" s="123">
        <v>100</v>
      </c>
      <c r="L75" s="216"/>
    </row>
    <row r="76" spans="1:12" ht="31.5" customHeight="1" x14ac:dyDescent="0.15">
      <c r="A76" s="146" t="s">
        <v>523</v>
      </c>
      <c r="B76" s="146" t="s">
        <v>412</v>
      </c>
      <c r="C76" s="50" t="s">
        <v>314</v>
      </c>
      <c r="D76" s="211"/>
      <c r="E76" s="365"/>
      <c r="F76" s="321"/>
      <c r="G76" s="333" t="s">
        <v>18</v>
      </c>
      <c r="H76" s="353"/>
      <c r="I76" s="353"/>
      <c r="J76" s="332"/>
      <c r="K76" s="123">
        <v>200</v>
      </c>
      <c r="L76" s="216"/>
    </row>
    <row r="77" spans="1:12" ht="31.5" customHeight="1" x14ac:dyDescent="0.15">
      <c r="A77" s="146" t="s">
        <v>523</v>
      </c>
      <c r="B77" s="146" t="s">
        <v>413</v>
      </c>
      <c r="C77" s="59" t="s">
        <v>199</v>
      </c>
      <c r="D77" s="226" t="s">
        <v>483</v>
      </c>
      <c r="E77" s="364"/>
      <c r="F77" s="227"/>
      <c r="G77" s="156" t="s">
        <v>494</v>
      </c>
      <c r="H77" s="80"/>
      <c r="I77" s="80"/>
      <c r="J77" s="155" t="s">
        <v>370</v>
      </c>
      <c r="K77" s="123">
        <v>20</v>
      </c>
      <c r="L77" s="220" t="s">
        <v>170</v>
      </c>
    </row>
    <row r="78" spans="1:12" s="126" customFormat="1" ht="31.5" customHeight="1" x14ac:dyDescent="0.15">
      <c r="A78" s="146" t="s">
        <v>523</v>
      </c>
      <c r="B78" s="146" t="s">
        <v>414</v>
      </c>
      <c r="C78" s="59" t="s">
        <v>200</v>
      </c>
      <c r="D78" s="228"/>
      <c r="E78" s="366"/>
      <c r="F78" s="229"/>
      <c r="G78" s="156" t="s">
        <v>495</v>
      </c>
      <c r="H78" s="80"/>
      <c r="I78" s="80"/>
      <c r="J78" s="155" t="s">
        <v>369</v>
      </c>
      <c r="K78" s="123">
        <v>5</v>
      </c>
      <c r="L78" s="221"/>
    </row>
    <row r="79" spans="1:12" s="126" customFormat="1" ht="31.5" customHeight="1" x14ac:dyDescent="0.15">
      <c r="A79" s="146" t="s">
        <v>523</v>
      </c>
      <c r="B79" s="146" t="s">
        <v>415</v>
      </c>
      <c r="C79" s="50" t="s">
        <v>216</v>
      </c>
      <c r="D79" s="223" t="s">
        <v>496</v>
      </c>
      <c r="E79" s="223"/>
      <c r="F79" s="223"/>
      <c r="G79" s="216" t="s">
        <v>210</v>
      </c>
      <c r="H79" s="216"/>
      <c r="I79" s="216"/>
      <c r="J79" s="216"/>
      <c r="K79" s="123">
        <v>40</v>
      </c>
      <c r="L79" s="146" t="s">
        <v>211</v>
      </c>
    </row>
    <row r="80" spans="1:12" ht="31.5" customHeight="1" x14ac:dyDescent="0.15">
      <c r="A80" s="34" t="s">
        <v>20</v>
      </c>
      <c r="B80" s="67"/>
      <c r="C80" s="38"/>
      <c r="D80" s="134"/>
      <c r="E80" s="134"/>
      <c r="F80" s="134"/>
      <c r="G80" s="135"/>
      <c r="H80" s="135"/>
      <c r="I80" s="135"/>
      <c r="J80" s="136"/>
      <c r="K80" s="140"/>
      <c r="L80" s="38"/>
    </row>
    <row r="81" spans="1:12" ht="31.5" customHeight="1" x14ac:dyDescent="0.15">
      <c r="A81" s="198" t="s">
        <v>2</v>
      </c>
      <c r="B81" s="198"/>
      <c r="C81" s="208" t="s">
        <v>3</v>
      </c>
      <c r="D81" s="208" t="s">
        <v>4</v>
      </c>
      <c r="E81" s="208"/>
      <c r="F81" s="208"/>
      <c r="G81" s="208"/>
      <c r="H81" s="208"/>
      <c r="I81" s="208"/>
      <c r="J81" s="208"/>
      <c r="K81" s="346" t="s">
        <v>486</v>
      </c>
      <c r="L81" s="208" t="s">
        <v>8</v>
      </c>
    </row>
    <row r="82" spans="1:12" ht="31.5" customHeight="1" x14ac:dyDescent="0.15">
      <c r="A82" s="152" t="s">
        <v>0</v>
      </c>
      <c r="B82" s="152" t="s">
        <v>1</v>
      </c>
      <c r="C82" s="198"/>
      <c r="D82" s="198"/>
      <c r="E82" s="198"/>
      <c r="F82" s="198"/>
      <c r="G82" s="198"/>
      <c r="H82" s="198"/>
      <c r="I82" s="198"/>
      <c r="J82" s="198"/>
      <c r="K82" s="347"/>
      <c r="L82" s="198"/>
    </row>
    <row r="83" spans="1:12" ht="31.5" customHeight="1" x14ac:dyDescent="0.15">
      <c r="A83" s="146" t="s">
        <v>523</v>
      </c>
      <c r="B83" s="146" t="s">
        <v>416</v>
      </c>
      <c r="C83" s="50" t="s">
        <v>743</v>
      </c>
      <c r="D83" s="355" t="s">
        <v>262</v>
      </c>
      <c r="E83" s="374"/>
      <c r="F83" s="220" t="s">
        <v>24</v>
      </c>
      <c r="G83" s="333" t="s">
        <v>315</v>
      </c>
      <c r="H83" s="353"/>
      <c r="I83" s="332"/>
      <c r="J83" s="352" t="s">
        <v>140</v>
      </c>
      <c r="K83" s="123">
        <v>1259</v>
      </c>
      <c r="L83" s="220" t="s">
        <v>9</v>
      </c>
    </row>
    <row r="84" spans="1:12" ht="31.5" customHeight="1" x14ac:dyDescent="0.15">
      <c r="A84" s="146" t="s">
        <v>523</v>
      </c>
      <c r="B84" s="146" t="s">
        <v>417</v>
      </c>
      <c r="C84" s="50" t="s">
        <v>802</v>
      </c>
      <c r="D84" s="357"/>
      <c r="E84" s="375"/>
      <c r="F84" s="221"/>
      <c r="G84" s="59" t="s">
        <v>736</v>
      </c>
      <c r="H84" s="147"/>
      <c r="I84" s="155" t="s">
        <v>754</v>
      </c>
      <c r="J84" s="352"/>
      <c r="K84" s="123">
        <f>ROUND($K83*92/1000,0)</f>
        <v>116</v>
      </c>
      <c r="L84" s="221"/>
    </row>
    <row r="85" spans="1:12" ht="31.5" customHeight="1" x14ac:dyDescent="0.15">
      <c r="A85" s="146" t="s">
        <v>523</v>
      </c>
      <c r="B85" s="146" t="s">
        <v>418</v>
      </c>
      <c r="C85" s="50" t="s">
        <v>803</v>
      </c>
      <c r="D85" s="357"/>
      <c r="E85" s="375"/>
      <c r="F85" s="221"/>
      <c r="G85" s="59" t="s">
        <v>738</v>
      </c>
      <c r="H85" s="147"/>
      <c r="I85" s="155" t="s">
        <v>756</v>
      </c>
      <c r="J85" s="352"/>
      <c r="K85" s="123">
        <f>ROUND($K83*90/1000,0)</f>
        <v>113</v>
      </c>
      <c r="L85" s="221"/>
    </row>
    <row r="86" spans="1:12" ht="31.5" customHeight="1" x14ac:dyDescent="0.15">
      <c r="A86" s="146" t="s">
        <v>523</v>
      </c>
      <c r="B86" s="146" t="s">
        <v>419</v>
      </c>
      <c r="C86" s="50" t="s">
        <v>804</v>
      </c>
      <c r="D86" s="357"/>
      <c r="E86" s="375"/>
      <c r="F86" s="221"/>
      <c r="G86" s="59" t="s">
        <v>740</v>
      </c>
      <c r="H86" s="147"/>
      <c r="I86" s="155" t="s">
        <v>758</v>
      </c>
      <c r="J86" s="352"/>
      <c r="K86" s="123">
        <f>ROUND($K83*80/1000,0)</f>
        <v>101</v>
      </c>
      <c r="L86" s="221"/>
    </row>
    <row r="87" spans="1:12" ht="31.5" customHeight="1" x14ac:dyDescent="0.15">
      <c r="A87" s="146" t="s">
        <v>523</v>
      </c>
      <c r="B87" s="146">
        <v>7200</v>
      </c>
      <c r="C87" s="50" t="s">
        <v>563</v>
      </c>
      <c r="D87" s="357"/>
      <c r="E87" s="375"/>
      <c r="F87" s="221"/>
      <c r="G87" s="59" t="s">
        <v>742</v>
      </c>
      <c r="H87" s="147"/>
      <c r="I87" s="155" t="s">
        <v>512</v>
      </c>
      <c r="J87" s="352"/>
      <c r="K87" s="123">
        <f>ROUND($K83*64/1000,0)</f>
        <v>81</v>
      </c>
      <c r="L87" s="221"/>
    </row>
    <row r="88" spans="1:12" ht="31.5" customHeight="1" x14ac:dyDescent="0.15">
      <c r="A88" s="146" t="s">
        <v>523</v>
      </c>
      <c r="B88" s="146">
        <v>8415</v>
      </c>
      <c r="C88" s="50" t="s">
        <v>805</v>
      </c>
      <c r="D88" s="357"/>
      <c r="E88" s="375"/>
      <c r="F88" s="221"/>
      <c r="G88" s="151" t="s">
        <v>324</v>
      </c>
      <c r="H88" s="147"/>
      <c r="I88" s="155" t="s">
        <v>366</v>
      </c>
      <c r="J88" s="352"/>
      <c r="K88" s="123">
        <f>ROUND(-$K83*1/100,0)</f>
        <v>-13</v>
      </c>
      <c r="L88" s="221"/>
    </row>
    <row r="89" spans="1:12" ht="31.5" customHeight="1" x14ac:dyDescent="0.15">
      <c r="A89" s="146" t="s">
        <v>523</v>
      </c>
      <c r="B89" s="146">
        <v>9415</v>
      </c>
      <c r="C89" s="50" t="s">
        <v>806</v>
      </c>
      <c r="D89" s="357"/>
      <c r="E89" s="375"/>
      <c r="F89" s="221"/>
      <c r="G89" s="151" t="s">
        <v>368</v>
      </c>
      <c r="H89" s="147"/>
      <c r="I89" s="155" t="s">
        <v>366</v>
      </c>
      <c r="J89" s="352"/>
      <c r="K89" s="123">
        <f>ROUND(-$K83*1/100,0)</f>
        <v>-13</v>
      </c>
      <c r="L89" s="221"/>
    </row>
    <row r="90" spans="1:12" ht="31.5" customHeight="1" x14ac:dyDescent="0.15">
      <c r="A90" s="146" t="s">
        <v>523</v>
      </c>
      <c r="B90" s="146" t="s">
        <v>420</v>
      </c>
      <c r="C90" s="50" t="s">
        <v>807</v>
      </c>
      <c r="D90" s="357"/>
      <c r="E90" s="375"/>
      <c r="F90" s="221"/>
      <c r="G90" s="333" t="s">
        <v>497</v>
      </c>
      <c r="H90" s="353"/>
      <c r="I90" s="332"/>
      <c r="J90" s="352"/>
      <c r="K90" s="123">
        <v>995</v>
      </c>
      <c r="L90" s="221"/>
    </row>
    <row r="91" spans="1:12" ht="31.5" customHeight="1" x14ac:dyDescent="0.15">
      <c r="A91" s="146" t="s">
        <v>523</v>
      </c>
      <c r="B91" s="146" t="s">
        <v>421</v>
      </c>
      <c r="C91" s="50" t="s">
        <v>808</v>
      </c>
      <c r="D91" s="357"/>
      <c r="E91" s="375"/>
      <c r="F91" s="221"/>
      <c r="G91" s="59" t="s">
        <v>736</v>
      </c>
      <c r="H91" s="147"/>
      <c r="I91" s="155" t="s">
        <v>754</v>
      </c>
      <c r="J91" s="352"/>
      <c r="K91" s="123">
        <f>ROUND($K90*92/1000,0)</f>
        <v>92</v>
      </c>
      <c r="L91" s="221"/>
    </row>
    <row r="92" spans="1:12" ht="31.5" customHeight="1" x14ac:dyDescent="0.15">
      <c r="A92" s="146" t="s">
        <v>523</v>
      </c>
      <c r="B92" s="146" t="s">
        <v>422</v>
      </c>
      <c r="C92" s="50" t="s">
        <v>809</v>
      </c>
      <c r="D92" s="357"/>
      <c r="E92" s="375"/>
      <c r="F92" s="221"/>
      <c r="G92" s="59" t="s">
        <v>738</v>
      </c>
      <c r="H92" s="147"/>
      <c r="I92" s="155" t="s">
        <v>756</v>
      </c>
      <c r="J92" s="352"/>
      <c r="K92" s="123">
        <f>ROUND($K90*90/1000,0)</f>
        <v>90</v>
      </c>
      <c r="L92" s="221"/>
    </row>
    <row r="93" spans="1:12" ht="31.5" customHeight="1" x14ac:dyDescent="0.15">
      <c r="A93" s="146" t="s">
        <v>523</v>
      </c>
      <c r="B93" s="146" t="s">
        <v>423</v>
      </c>
      <c r="C93" s="50" t="s">
        <v>810</v>
      </c>
      <c r="D93" s="357"/>
      <c r="E93" s="375"/>
      <c r="F93" s="221"/>
      <c r="G93" s="59" t="s">
        <v>740</v>
      </c>
      <c r="H93" s="147"/>
      <c r="I93" s="155" t="s">
        <v>758</v>
      </c>
      <c r="J93" s="352"/>
      <c r="K93" s="123">
        <f>ROUND($K90*80/1000,0)</f>
        <v>80</v>
      </c>
      <c r="L93" s="221"/>
    </row>
    <row r="94" spans="1:12" ht="31.5" customHeight="1" x14ac:dyDescent="0.15">
      <c r="A94" s="146" t="s">
        <v>523</v>
      </c>
      <c r="B94" s="146">
        <v>7220</v>
      </c>
      <c r="C94" s="50" t="s">
        <v>564</v>
      </c>
      <c r="D94" s="357"/>
      <c r="E94" s="375"/>
      <c r="F94" s="221"/>
      <c r="G94" s="59" t="s">
        <v>742</v>
      </c>
      <c r="H94" s="147"/>
      <c r="I94" s="155" t="s">
        <v>512</v>
      </c>
      <c r="J94" s="352"/>
      <c r="K94" s="123">
        <f>ROUND($K90*64/1000,0)</f>
        <v>64</v>
      </c>
      <c r="L94" s="221"/>
    </row>
    <row r="95" spans="1:12" ht="31.5" customHeight="1" x14ac:dyDescent="0.15">
      <c r="A95" s="146" t="s">
        <v>523</v>
      </c>
      <c r="B95" s="146">
        <v>8515</v>
      </c>
      <c r="C95" s="50" t="s">
        <v>811</v>
      </c>
      <c r="D95" s="357"/>
      <c r="E95" s="375"/>
      <c r="F95" s="221"/>
      <c r="G95" s="151" t="s">
        <v>324</v>
      </c>
      <c r="H95" s="147"/>
      <c r="I95" s="155" t="s">
        <v>366</v>
      </c>
      <c r="J95" s="352"/>
      <c r="K95" s="123">
        <f>ROUND(-$K90*1/100,0)</f>
        <v>-10</v>
      </c>
      <c r="L95" s="221"/>
    </row>
    <row r="96" spans="1:12" ht="31.5" customHeight="1" x14ac:dyDescent="0.15">
      <c r="A96" s="146" t="s">
        <v>523</v>
      </c>
      <c r="B96" s="146">
        <v>9515</v>
      </c>
      <c r="C96" s="50" t="s">
        <v>812</v>
      </c>
      <c r="D96" s="357"/>
      <c r="E96" s="375"/>
      <c r="F96" s="222"/>
      <c r="G96" s="151" t="s">
        <v>368</v>
      </c>
      <c r="H96" s="147"/>
      <c r="I96" s="155" t="s">
        <v>366</v>
      </c>
      <c r="J96" s="352"/>
      <c r="K96" s="123">
        <f>ROUND(-$K90*1/100,0)</f>
        <v>-10</v>
      </c>
      <c r="L96" s="222"/>
    </row>
    <row r="97" spans="1:12" ht="31.5" customHeight="1" x14ac:dyDescent="0.15">
      <c r="A97" s="146" t="s">
        <v>523</v>
      </c>
      <c r="B97" s="146" t="s">
        <v>424</v>
      </c>
      <c r="C97" s="50" t="s">
        <v>744</v>
      </c>
      <c r="D97" s="357"/>
      <c r="E97" s="375"/>
      <c r="F97" s="343" t="s">
        <v>476</v>
      </c>
      <c r="G97" s="333" t="s">
        <v>316</v>
      </c>
      <c r="H97" s="353"/>
      <c r="I97" s="332"/>
      <c r="J97" s="352"/>
      <c r="K97" s="123">
        <v>41</v>
      </c>
      <c r="L97" s="220" t="s">
        <v>10</v>
      </c>
    </row>
    <row r="98" spans="1:12" ht="31.5" customHeight="1" x14ac:dyDescent="0.15">
      <c r="A98" s="146" t="s">
        <v>523</v>
      </c>
      <c r="B98" s="146" t="s">
        <v>425</v>
      </c>
      <c r="C98" s="50" t="s">
        <v>813</v>
      </c>
      <c r="D98" s="357"/>
      <c r="E98" s="375"/>
      <c r="F98" s="221"/>
      <c r="G98" s="59" t="s">
        <v>736</v>
      </c>
      <c r="H98" s="147"/>
      <c r="I98" s="155" t="s">
        <v>754</v>
      </c>
      <c r="J98" s="352"/>
      <c r="K98" s="123">
        <f>ROUND($K97*92/1000,0)</f>
        <v>4</v>
      </c>
      <c r="L98" s="221"/>
    </row>
    <row r="99" spans="1:12" ht="31.5" customHeight="1" x14ac:dyDescent="0.15">
      <c r="A99" s="146" t="s">
        <v>523</v>
      </c>
      <c r="B99" s="146" t="s">
        <v>426</v>
      </c>
      <c r="C99" s="50" t="s">
        <v>814</v>
      </c>
      <c r="D99" s="357"/>
      <c r="E99" s="375"/>
      <c r="F99" s="221"/>
      <c r="G99" s="59" t="s">
        <v>738</v>
      </c>
      <c r="H99" s="147"/>
      <c r="I99" s="155" t="s">
        <v>756</v>
      </c>
      <c r="J99" s="352"/>
      <c r="K99" s="123">
        <f>ROUND($K97*90/1000,0)</f>
        <v>4</v>
      </c>
      <c r="L99" s="221"/>
    </row>
    <row r="100" spans="1:12" ht="31.5" customHeight="1" x14ac:dyDescent="0.15">
      <c r="A100" s="146" t="s">
        <v>523</v>
      </c>
      <c r="B100" s="146" t="s">
        <v>427</v>
      </c>
      <c r="C100" s="50" t="s">
        <v>815</v>
      </c>
      <c r="D100" s="357"/>
      <c r="E100" s="375"/>
      <c r="F100" s="221"/>
      <c r="G100" s="59" t="s">
        <v>740</v>
      </c>
      <c r="H100" s="147"/>
      <c r="I100" s="155" t="s">
        <v>758</v>
      </c>
      <c r="J100" s="352"/>
      <c r="K100" s="123">
        <f>ROUND($K97*80/1000,0)</f>
        <v>3</v>
      </c>
      <c r="L100" s="221"/>
    </row>
    <row r="101" spans="1:12" ht="31.5" customHeight="1" x14ac:dyDescent="0.15">
      <c r="A101" s="146" t="s">
        <v>523</v>
      </c>
      <c r="B101" s="146">
        <v>7240</v>
      </c>
      <c r="C101" s="50" t="s">
        <v>565</v>
      </c>
      <c r="D101" s="357"/>
      <c r="E101" s="375"/>
      <c r="F101" s="221"/>
      <c r="G101" s="59" t="s">
        <v>742</v>
      </c>
      <c r="H101" s="147"/>
      <c r="I101" s="155" t="s">
        <v>512</v>
      </c>
      <c r="J101" s="352"/>
      <c r="K101" s="123">
        <f>ROUND($K97*64/1000,0)</f>
        <v>3</v>
      </c>
      <c r="L101" s="221"/>
    </row>
    <row r="102" spans="1:12" ht="31.5" customHeight="1" x14ac:dyDescent="0.15">
      <c r="A102" s="146" t="s">
        <v>523</v>
      </c>
      <c r="B102" s="146">
        <v>8416</v>
      </c>
      <c r="C102" s="50" t="s">
        <v>816</v>
      </c>
      <c r="D102" s="357"/>
      <c r="E102" s="375"/>
      <c r="F102" s="221"/>
      <c r="G102" s="151" t="s">
        <v>324</v>
      </c>
      <c r="H102" s="147"/>
      <c r="I102" s="155" t="s">
        <v>366</v>
      </c>
      <c r="J102" s="352"/>
      <c r="K102" s="123">
        <v>-1</v>
      </c>
      <c r="L102" s="221"/>
    </row>
    <row r="103" spans="1:12" ht="31.5" customHeight="1" x14ac:dyDescent="0.15">
      <c r="A103" s="146" t="s">
        <v>523</v>
      </c>
      <c r="B103" s="146">
        <v>9416</v>
      </c>
      <c r="C103" s="50" t="s">
        <v>817</v>
      </c>
      <c r="D103" s="357"/>
      <c r="E103" s="375"/>
      <c r="F103" s="221"/>
      <c r="G103" s="151" t="s">
        <v>368</v>
      </c>
      <c r="H103" s="147"/>
      <c r="I103" s="155" t="s">
        <v>366</v>
      </c>
      <c r="J103" s="352"/>
      <c r="K103" s="123">
        <v>-1</v>
      </c>
      <c r="L103" s="221"/>
    </row>
    <row r="104" spans="1:12" s="126" customFormat="1" ht="31.5" customHeight="1" x14ac:dyDescent="0.15">
      <c r="A104" s="146" t="s">
        <v>523</v>
      </c>
      <c r="B104" s="146">
        <v>2367</v>
      </c>
      <c r="C104" s="50" t="s">
        <v>818</v>
      </c>
      <c r="D104" s="357"/>
      <c r="E104" s="375"/>
      <c r="F104" s="221"/>
      <c r="G104" s="333" t="s">
        <v>498</v>
      </c>
      <c r="H104" s="353"/>
      <c r="I104" s="332"/>
      <c r="J104" s="352"/>
      <c r="K104" s="123">
        <v>33</v>
      </c>
      <c r="L104" s="221"/>
    </row>
    <row r="105" spans="1:12" s="126" customFormat="1" ht="31.5" customHeight="1" x14ac:dyDescent="0.15">
      <c r="A105" s="146" t="s">
        <v>523</v>
      </c>
      <c r="B105" s="146" t="s">
        <v>428</v>
      </c>
      <c r="C105" s="50" t="s">
        <v>819</v>
      </c>
      <c r="D105" s="357"/>
      <c r="E105" s="375"/>
      <c r="F105" s="221"/>
      <c r="G105" s="59" t="s">
        <v>736</v>
      </c>
      <c r="H105" s="147"/>
      <c r="I105" s="155" t="s">
        <v>754</v>
      </c>
      <c r="J105" s="352"/>
      <c r="K105" s="123">
        <f>ROUND($K104*92/1000,0)</f>
        <v>3</v>
      </c>
      <c r="L105" s="221"/>
    </row>
    <row r="106" spans="1:12" s="126" customFormat="1" ht="31.5" customHeight="1" x14ac:dyDescent="0.15">
      <c r="A106" s="146" t="s">
        <v>523</v>
      </c>
      <c r="B106" s="146" t="s">
        <v>429</v>
      </c>
      <c r="C106" s="50" t="s">
        <v>820</v>
      </c>
      <c r="D106" s="357"/>
      <c r="E106" s="375"/>
      <c r="F106" s="221"/>
      <c r="G106" s="59" t="s">
        <v>738</v>
      </c>
      <c r="H106" s="147"/>
      <c r="I106" s="155" t="s">
        <v>756</v>
      </c>
      <c r="J106" s="352"/>
      <c r="K106" s="123">
        <f>ROUND($K104*90/1000,0)</f>
        <v>3</v>
      </c>
      <c r="L106" s="221"/>
    </row>
    <row r="107" spans="1:12" s="126" customFormat="1" ht="31.5" customHeight="1" x14ac:dyDescent="0.15">
      <c r="A107" s="146" t="s">
        <v>523</v>
      </c>
      <c r="B107" s="146">
        <v>2370</v>
      </c>
      <c r="C107" s="50" t="s">
        <v>821</v>
      </c>
      <c r="D107" s="357"/>
      <c r="E107" s="375"/>
      <c r="F107" s="221"/>
      <c r="G107" s="59" t="s">
        <v>740</v>
      </c>
      <c r="H107" s="147"/>
      <c r="I107" s="155" t="s">
        <v>758</v>
      </c>
      <c r="J107" s="352"/>
      <c r="K107" s="123">
        <f>ROUND($K104*80/1000,0)</f>
        <v>3</v>
      </c>
      <c r="L107" s="221"/>
    </row>
    <row r="108" spans="1:12" s="126" customFormat="1" ht="31.5" customHeight="1" x14ac:dyDescent="0.15">
      <c r="A108" s="146" t="s">
        <v>523</v>
      </c>
      <c r="B108" s="146">
        <v>7260</v>
      </c>
      <c r="C108" s="50" t="s">
        <v>566</v>
      </c>
      <c r="D108" s="357"/>
      <c r="E108" s="375"/>
      <c r="F108" s="221"/>
      <c r="G108" s="59" t="s">
        <v>742</v>
      </c>
      <c r="H108" s="147"/>
      <c r="I108" s="155" t="s">
        <v>512</v>
      </c>
      <c r="J108" s="352"/>
      <c r="K108" s="123">
        <f>ROUND($K104*64/1000,0)</f>
        <v>2</v>
      </c>
      <c r="L108" s="221"/>
    </row>
    <row r="109" spans="1:12" s="126" customFormat="1" ht="31.5" customHeight="1" x14ac:dyDescent="0.15">
      <c r="A109" s="146" t="s">
        <v>523</v>
      </c>
      <c r="B109" s="146">
        <v>8516</v>
      </c>
      <c r="C109" s="50" t="s">
        <v>822</v>
      </c>
      <c r="D109" s="357"/>
      <c r="E109" s="375"/>
      <c r="F109" s="221"/>
      <c r="G109" s="151" t="s">
        <v>324</v>
      </c>
      <c r="H109" s="147"/>
      <c r="I109" s="155" t="s">
        <v>366</v>
      </c>
      <c r="J109" s="352"/>
      <c r="K109" s="123">
        <f>ROUND(-$K104*44/1000,0)</f>
        <v>-1</v>
      </c>
      <c r="L109" s="221"/>
    </row>
    <row r="110" spans="1:12" s="126" customFormat="1" ht="31.5" customHeight="1" x14ac:dyDescent="0.15">
      <c r="A110" s="146" t="s">
        <v>523</v>
      </c>
      <c r="B110" s="146">
        <v>9516</v>
      </c>
      <c r="C110" s="50" t="s">
        <v>823</v>
      </c>
      <c r="D110" s="357"/>
      <c r="E110" s="375"/>
      <c r="F110" s="222"/>
      <c r="G110" s="151" t="s">
        <v>368</v>
      </c>
      <c r="H110" s="147"/>
      <c r="I110" s="155" t="s">
        <v>366</v>
      </c>
      <c r="J110" s="352"/>
      <c r="K110" s="123">
        <f>ROUND(-$K104*33/1000,0)</f>
        <v>-1</v>
      </c>
      <c r="L110" s="222"/>
    </row>
    <row r="111" spans="1:12" ht="31.5" customHeight="1" x14ac:dyDescent="0.15">
      <c r="A111" s="146" t="s">
        <v>523</v>
      </c>
      <c r="B111" s="146" t="s">
        <v>430</v>
      </c>
      <c r="C111" s="50" t="s">
        <v>824</v>
      </c>
      <c r="D111" s="357"/>
      <c r="E111" s="375"/>
      <c r="F111" s="220" t="s">
        <v>963</v>
      </c>
      <c r="G111" s="333" t="s">
        <v>317</v>
      </c>
      <c r="H111" s="353"/>
      <c r="I111" s="332"/>
      <c r="J111" s="352"/>
      <c r="K111" s="123">
        <v>2535</v>
      </c>
      <c r="L111" s="220" t="s">
        <v>9</v>
      </c>
    </row>
    <row r="112" spans="1:12" ht="31.5" customHeight="1" x14ac:dyDescent="0.15">
      <c r="A112" s="146" t="s">
        <v>523</v>
      </c>
      <c r="B112" s="146" t="s">
        <v>431</v>
      </c>
      <c r="C112" s="50" t="s">
        <v>825</v>
      </c>
      <c r="D112" s="357"/>
      <c r="E112" s="375"/>
      <c r="F112" s="221"/>
      <c r="G112" s="59" t="s">
        <v>736</v>
      </c>
      <c r="H112" s="147"/>
      <c r="I112" s="155" t="s">
        <v>754</v>
      </c>
      <c r="J112" s="352"/>
      <c r="K112" s="123">
        <f>ROUND($K111*92/1000,0)</f>
        <v>233</v>
      </c>
      <c r="L112" s="221"/>
    </row>
    <row r="113" spans="1:12" ht="31.5" customHeight="1" x14ac:dyDescent="0.15">
      <c r="A113" s="146" t="s">
        <v>523</v>
      </c>
      <c r="B113" s="146" t="s">
        <v>432</v>
      </c>
      <c r="C113" s="50" t="s">
        <v>826</v>
      </c>
      <c r="D113" s="357"/>
      <c r="E113" s="375"/>
      <c r="F113" s="221"/>
      <c r="G113" s="59" t="s">
        <v>738</v>
      </c>
      <c r="H113" s="147"/>
      <c r="I113" s="155" t="s">
        <v>756</v>
      </c>
      <c r="J113" s="352"/>
      <c r="K113" s="123">
        <f>ROUND($K111*90/1000,0)</f>
        <v>228</v>
      </c>
      <c r="L113" s="221"/>
    </row>
    <row r="114" spans="1:12" ht="31.5" customHeight="1" x14ac:dyDescent="0.15">
      <c r="A114" s="146" t="s">
        <v>523</v>
      </c>
      <c r="B114" s="146" t="s">
        <v>433</v>
      </c>
      <c r="C114" s="50" t="s">
        <v>827</v>
      </c>
      <c r="D114" s="357"/>
      <c r="E114" s="375"/>
      <c r="F114" s="221"/>
      <c r="G114" s="59" t="s">
        <v>740</v>
      </c>
      <c r="H114" s="147"/>
      <c r="I114" s="155" t="s">
        <v>758</v>
      </c>
      <c r="J114" s="352"/>
      <c r="K114" s="123">
        <f>ROUND($K111*80/1000,0)</f>
        <v>203</v>
      </c>
      <c r="L114" s="221"/>
    </row>
    <row r="115" spans="1:12" ht="31.5" customHeight="1" x14ac:dyDescent="0.15">
      <c r="A115" s="146" t="s">
        <v>523</v>
      </c>
      <c r="B115" s="146">
        <v>7280</v>
      </c>
      <c r="C115" s="50" t="s">
        <v>567</v>
      </c>
      <c r="D115" s="357"/>
      <c r="E115" s="375"/>
      <c r="F115" s="221"/>
      <c r="G115" s="59" t="s">
        <v>742</v>
      </c>
      <c r="H115" s="147"/>
      <c r="I115" s="155" t="s">
        <v>512</v>
      </c>
      <c r="J115" s="352"/>
      <c r="K115" s="123">
        <f>ROUND($K111*64/1000,0)</f>
        <v>162</v>
      </c>
      <c r="L115" s="221"/>
    </row>
    <row r="116" spans="1:12" ht="31.5" customHeight="1" x14ac:dyDescent="0.15">
      <c r="A116" s="146" t="s">
        <v>523</v>
      </c>
      <c r="B116" s="146">
        <v>8417</v>
      </c>
      <c r="C116" s="50" t="s">
        <v>828</v>
      </c>
      <c r="D116" s="357"/>
      <c r="E116" s="375"/>
      <c r="F116" s="221"/>
      <c r="G116" s="151" t="s">
        <v>324</v>
      </c>
      <c r="H116" s="147"/>
      <c r="I116" s="155" t="s">
        <v>366</v>
      </c>
      <c r="J116" s="352"/>
      <c r="K116" s="123">
        <f>ROUND(-$K111*1/100,0)</f>
        <v>-25</v>
      </c>
      <c r="L116" s="221"/>
    </row>
    <row r="117" spans="1:12" ht="31.5" customHeight="1" x14ac:dyDescent="0.15">
      <c r="A117" s="146" t="s">
        <v>523</v>
      </c>
      <c r="B117" s="146">
        <v>9417</v>
      </c>
      <c r="C117" s="50" t="s">
        <v>829</v>
      </c>
      <c r="D117" s="357"/>
      <c r="E117" s="375"/>
      <c r="F117" s="221"/>
      <c r="G117" s="151" t="s">
        <v>368</v>
      </c>
      <c r="H117" s="147"/>
      <c r="I117" s="155" t="s">
        <v>366</v>
      </c>
      <c r="J117" s="352"/>
      <c r="K117" s="123">
        <f>ROUND(-$K111*1/100,0)</f>
        <v>-25</v>
      </c>
      <c r="L117" s="221"/>
    </row>
    <row r="118" spans="1:12" ht="31.5" customHeight="1" x14ac:dyDescent="0.15">
      <c r="A118" s="146" t="s">
        <v>523</v>
      </c>
      <c r="B118" s="146" t="s">
        <v>434</v>
      </c>
      <c r="C118" s="50" t="s">
        <v>830</v>
      </c>
      <c r="D118" s="357"/>
      <c r="E118" s="375"/>
      <c r="F118" s="221"/>
      <c r="G118" s="333" t="s">
        <v>499</v>
      </c>
      <c r="H118" s="353"/>
      <c r="I118" s="332"/>
      <c r="J118" s="352"/>
      <c r="K118" s="123">
        <v>2008</v>
      </c>
      <c r="L118" s="221"/>
    </row>
    <row r="119" spans="1:12" ht="31.5" customHeight="1" x14ac:dyDescent="0.15">
      <c r="A119" s="146" t="s">
        <v>523</v>
      </c>
      <c r="B119" s="146" t="s">
        <v>435</v>
      </c>
      <c r="C119" s="50" t="s">
        <v>831</v>
      </c>
      <c r="D119" s="357"/>
      <c r="E119" s="375"/>
      <c r="F119" s="221"/>
      <c r="G119" s="59" t="s">
        <v>736</v>
      </c>
      <c r="H119" s="147"/>
      <c r="I119" s="155" t="s">
        <v>754</v>
      </c>
      <c r="J119" s="352"/>
      <c r="K119" s="123">
        <f>ROUND($K118*92/1000,0)</f>
        <v>185</v>
      </c>
      <c r="L119" s="221"/>
    </row>
    <row r="120" spans="1:12" ht="31.5" customHeight="1" x14ac:dyDescent="0.15">
      <c r="A120" s="146" t="s">
        <v>523</v>
      </c>
      <c r="B120" s="146" t="s">
        <v>436</v>
      </c>
      <c r="C120" s="50" t="s">
        <v>832</v>
      </c>
      <c r="D120" s="357"/>
      <c r="E120" s="375"/>
      <c r="F120" s="221"/>
      <c r="G120" s="59" t="s">
        <v>738</v>
      </c>
      <c r="H120" s="147"/>
      <c r="I120" s="155" t="s">
        <v>756</v>
      </c>
      <c r="J120" s="352"/>
      <c r="K120" s="123">
        <f>ROUND($K118*90/1000,0)</f>
        <v>181</v>
      </c>
      <c r="L120" s="221"/>
    </row>
    <row r="121" spans="1:12" ht="31.5" customHeight="1" x14ac:dyDescent="0.15">
      <c r="A121" s="146" t="s">
        <v>523</v>
      </c>
      <c r="B121" s="146" t="s">
        <v>437</v>
      </c>
      <c r="C121" s="50" t="s">
        <v>833</v>
      </c>
      <c r="D121" s="357"/>
      <c r="E121" s="375"/>
      <c r="F121" s="221"/>
      <c r="G121" s="59" t="s">
        <v>740</v>
      </c>
      <c r="H121" s="147"/>
      <c r="I121" s="155" t="s">
        <v>758</v>
      </c>
      <c r="J121" s="352"/>
      <c r="K121" s="123">
        <f>ROUND($K118*80/1000,0)</f>
        <v>161</v>
      </c>
      <c r="L121" s="221"/>
    </row>
    <row r="122" spans="1:12" ht="31.5" customHeight="1" x14ac:dyDescent="0.15">
      <c r="A122" s="146" t="s">
        <v>523</v>
      </c>
      <c r="B122" s="146">
        <v>7320</v>
      </c>
      <c r="C122" s="50" t="s">
        <v>568</v>
      </c>
      <c r="D122" s="357"/>
      <c r="E122" s="375"/>
      <c r="F122" s="221"/>
      <c r="G122" s="59" t="s">
        <v>742</v>
      </c>
      <c r="H122" s="147"/>
      <c r="I122" s="155" t="s">
        <v>512</v>
      </c>
      <c r="J122" s="352"/>
      <c r="K122" s="123">
        <f>ROUND($K118*64/1000,0)</f>
        <v>129</v>
      </c>
      <c r="L122" s="221"/>
    </row>
    <row r="123" spans="1:12" ht="31.5" customHeight="1" x14ac:dyDescent="0.15">
      <c r="A123" s="146" t="s">
        <v>523</v>
      </c>
      <c r="B123" s="146">
        <v>8517</v>
      </c>
      <c r="C123" s="50" t="s">
        <v>834</v>
      </c>
      <c r="D123" s="357"/>
      <c r="E123" s="375"/>
      <c r="F123" s="221"/>
      <c r="G123" s="151" t="s">
        <v>324</v>
      </c>
      <c r="H123" s="147"/>
      <c r="I123" s="155" t="s">
        <v>366</v>
      </c>
      <c r="J123" s="352"/>
      <c r="K123" s="123">
        <f>ROUND(-$K118*1/100,0)</f>
        <v>-20</v>
      </c>
      <c r="L123" s="221"/>
    </row>
    <row r="124" spans="1:12" ht="31.5" customHeight="1" x14ac:dyDescent="0.15">
      <c r="A124" s="146" t="s">
        <v>523</v>
      </c>
      <c r="B124" s="146">
        <v>9517</v>
      </c>
      <c r="C124" s="50" t="s">
        <v>835</v>
      </c>
      <c r="D124" s="357"/>
      <c r="E124" s="375"/>
      <c r="F124" s="222"/>
      <c r="G124" s="151" t="s">
        <v>368</v>
      </c>
      <c r="H124" s="147"/>
      <c r="I124" s="155" t="s">
        <v>366</v>
      </c>
      <c r="J124" s="352"/>
      <c r="K124" s="123">
        <f>ROUND(-$K118*1/100,0)</f>
        <v>-20</v>
      </c>
      <c r="L124" s="222"/>
    </row>
    <row r="125" spans="1:12" ht="31.5" customHeight="1" x14ac:dyDescent="0.15">
      <c r="A125" s="146" t="s">
        <v>523</v>
      </c>
      <c r="B125" s="146" t="s">
        <v>438</v>
      </c>
      <c r="C125" s="50" t="s">
        <v>836</v>
      </c>
      <c r="D125" s="357"/>
      <c r="E125" s="375"/>
      <c r="F125" s="343" t="s">
        <v>965</v>
      </c>
      <c r="G125" s="333" t="s">
        <v>318</v>
      </c>
      <c r="H125" s="353"/>
      <c r="I125" s="332"/>
      <c r="J125" s="352"/>
      <c r="K125" s="123">
        <v>83</v>
      </c>
      <c r="L125" s="220" t="s">
        <v>10</v>
      </c>
    </row>
    <row r="126" spans="1:12" ht="31.5" customHeight="1" x14ac:dyDescent="0.15">
      <c r="A126" s="146" t="s">
        <v>523</v>
      </c>
      <c r="B126" s="146" t="s">
        <v>439</v>
      </c>
      <c r="C126" s="50" t="s">
        <v>837</v>
      </c>
      <c r="D126" s="357"/>
      <c r="E126" s="375"/>
      <c r="F126" s="221"/>
      <c r="G126" s="59" t="s">
        <v>736</v>
      </c>
      <c r="H126" s="147"/>
      <c r="I126" s="155" t="s">
        <v>754</v>
      </c>
      <c r="J126" s="352"/>
      <c r="K126" s="123">
        <f>ROUND($K125*92/1000,0)</f>
        <v>8</v>
      </c>
      <c r="L126" s="221"/>
    </row>
    <row r="127" spans="1:12" ht="31.5" customHeight="1" x14ac:dyDescent="0.15">
      <c r="A127" s="146" t="s">
        <v>523</v>
      </c>
      <c r="B127" s="146" t="s">
        <v>440</v>
      </c>
      <c r="C127" s="50" t="s">
        <v>838</v>
      </c>
      <c r="D127" s="357"/>
      <c r="E127" s="375"/>
      <c r="F127" s="221"/>
      <c r="G127" s="59" t="s">
        <v>738</v>
      </c>
      <c r="H127" s="147"/>
      <c r="I127" s="155" t="s">
        <v>756</v>
      </c>
      <c r="J127" s="352"/>
      <c r="K127" s="123">
        <f>ROUND($K125*90/1000,0)</f>
        <v>7</v>
      </c>
      <c r="L127" s="221"/>
    </row>
    <row r="128" spans="1:12" ht="31.5" customHeight="1" x14ac:dyDescent="0.15">
      <c r="A128" s="146" t="s">
        <v>523</v>
      </c>
      <c r="B128" s="146" t="s">
        <v>441</v>
      </c>
      <c r="C128" s="50" t="s">
        <v>839</v>
      </c>
      <c r="D128" s="357"/>
      <c r="E128" s="375"/>
      <c r="F128" s="221"/>
      <c r="G128" s="59" t="s">
        <v>740</v>
      </c>
      <c r="H128" s="147"/>
      <c r="I128" s="155" t="s">
        <v>758</v>
      </c>
      <c r="J128" s="352"/>
      <c r="K128" s="123">
        <f>ROUND($K125*80/1000,0)</f>
        <v>7</v>
      </c>
      <c r="L128" s="221"/>
    </row>
    <row r="129" spans="1:12" ht="31.5" customHeight="1" x14ac:dyDescent="0.15">
      <c r="A129" s="146" t="s">
        <v>523</v>
      </c>
      <c r="B129" s="146">
        <v>7340</v>
      </c>
      <c r="C129" s="50" t="s">
        <v>569</v>
      </c>
      <c r="D129" s="357"/>
      <c r="E129" s="375"/>
      <c r="F129" s="221"/>
      <c r="G129" s="59" t="s">
        <v>742</v>
      </c>
      <c r="H129" s="147"/>
      <c r="I129" s="155" t="s">
        <v>512</v>
      </c>
      <c r="J129" s="352"/>
      <c r="K129" s="123">
        <f>ROUND($K125*64/1000,0)</f>
        <v>5</v>
      </c>
      <c r="L129" s="221"/>
    </row>
    <row r="130" spans="1:12" ht="31.5" customHeight="1" x14ac:dyDescent="0.15">
      <c r="A130" s="146" t="s">
        <v>523</v>
      </c>
      <c r="B130" s="146">
        <v>8418</v>
      </c>
      <c r="C130" s="50" t="s">
        <v>840</v>
      </c>
      <c r="D130" s="357"/>
      <c r="E130" s="375"/>
      <c r="F130" s="221"/>
      <c r="G130" s="151" t="s">
        <v>324</v>
      </c>
      <c r="H130" s="147"/>
      <c r="I130" s="155" t="s">
        <v>366</v>
      </c>
      <c r="J130" s="352"/>
      <c r="K130" s="123">
        <f>ROUND(-$K125*1/100,0)</f>
        <v>-1</v>
      </c>
      <c r="L130" s="221"/>
    </row>
    <row r="131" spans="1:12" ht="31.5" customHeight="1" x14ac:dyDescent="0.15">
      <c r="A131" s="146" t="s">
        <v>523</v>
      </c>
      <c r="B131" s="146">
        <v>9418</v>
      </c>
      <c r="C131" s="50" t="s">
        <v>841</v>
      </c>
      <c r="D131" s="357"/>
      <c r="E131" s="375"/>
      <c r="F131" s="221"/>
      <c r="G131" s="151" t="s">
        <v>368</v>
      </c>
      <c r="H131" s="147"/>
      <c r="I131" s="155" t="s">
        <v>366</v>
      </c>
      <c r="J131" s="352"/>
      <c r="K131" s="123">
        <f>ROUND(-$K125*1/100,0)</f>
        <v>-1</v>
      </c>
      <c r="L131" s="221"/>
    </row>
    <row r="132" spans="1:12" ht="31.5" customHeight="1" x14ac:dyDescent="0.15">
      <c r="A132" s="146" t="s">
        <v>523</v>
      </c>
      <c r="B132" s="146" t="s">
        <v>442</v>
      </c>
      <c r="C132" s="50" t="s">
        <v>842</v>
      </c>
      <c r="D132" s="357"/>
      <c r="E132" s="375"/>
      <c r="F132" s="221"/>
      <c r="G132" s="333" t="s">
        <v>500</v>
      </c>
      <c r="H132" s="353"/>
      <c r="I132" s="332"/>
      <c r="J132" s="352"/>
      <c r="K132" s="123">
        <v>66</v>
      </c>
      <c r="L132" s="221"/>
    </row>
    <row r="133" spans="1:12" ht="31.5" customHeight="1" x14ac:dyDescent="0.15">
      <c r="A133" s="146" t="s">
        <v>523</v>
      </c>
      <c r="B133" s="146" t="s">
        <v>443</v>
      </c>
      <c r="C133" s="50" t="s">
        <v>843</v>
      </c>
      <c r="D133" s="357"/>
      <c r="E133" s="375"/>
      <c r="F133" s="221"/>
      <c r="G133" s="59" t="s">
        <v>736</v>
      </c>
      <c r="H133" s="147"/>
      <c r="I133" s="155" t="s">
        <v>754</v>
      </c>
      <c r="J133" s="352"/>
      <c r="K133" s="123">
        <f>ROUND($K132*92/1000,0)</f>
        <v>6</v>
      </c>
      <c r="L133" s="221"/>
    </row>
    <row r="134" spans="1:12" ht="31.5" customHeight="1" x14ac:dyDescent="0.15">
      <c r="A134" s="146" t="s">
        <v>523</v>
      </c>
      <c r="B134" s="146" t="s">
        <v>444</v>
      </c>
      <c r="C134" s="178" t="s">
        <v>844</v>
      </c>
      <c r="D134" s="357"/>
      <c r="E134" s="375"/>
      <c r="F134" s="221"/>
      <c r="G134" s="59" t="s">
        <v>738</v>
      </c>
      <c r="H134" s="147"/>
      <c r="I134" s="155" t="s">
        <v>756</v>
      </c>
      <c r="J134" s="352"/>
      <c r="K134" s="123">
        <f>ROUND($K132*90/1000,0)</f>
        <v>6</v>
      </c>
      <c r="L134" s="221"/>
    </row>
    <row r="135" spans="1:12" ht="31.5" customHeight="1" x14ac:dyDescent="0.15">
      <c r="A135" s="146" t="s">
        <v>523</v>
      </c>
      <c r="B135" s="146" t="s">
        <v>445</v>
      </c>
      <c r="C135" s="178" t="s">
        <v>845</v>
      </c>
      <c r="D135" s="357"/>
      <c r="E135" s="375"/>
      <c r="F135" s="221"/>
      <c r="G135" s="59" t="s">
        <v>740</v>
      </c>
      <c r="H135" s="147"/>
      <c r="I135" s="155" t="s">
        <v>758</v>
      </c>
      <c r="J135" s="352"/>
      <c r="K135" s="123">
        <f>ROUND($K132*80/1000,0)</f>
        <v>5</v>
      </c>
      <c r="L135" s="221"/>
    </row>
    <row r="136" spans="1:12" ht="31.5" customHeight="1" x14ac:dyDescent="0.15">
      <c r="A136" s="146" t="s">
        <v>523</v>
      </c>
      <c r="B136" s="146">
        <v>7360</v>
      </c>
      <c r="C136" s="178" t="s">
        <v>570</v>
      </c>
      <c r="D136" s="357"/>
      <c r="E136" s="375"/>
      <c r="F136" s="221"/>
      <c r="G136" s="59" t="s">
        <v>742</v>
      </c>
      <c r="H136" s="147"/>
      <c r="I136" s="155" t="s">
        <v>512</v>
      </c>
      <c r="J136" s="352"/>
      <c r="K136" s="123">
        <f>ROUND($K132*64/1000,0)</f>
        <v>4</v>
      </c>
      <c r="L136" s="221"/>
    </row>
    <row r="137" spans="1:12" ht="31.5" customHeight="1" x14ac:dyDescent="0.15">
      <c r="A137" s="146" t="s">
        <v>523</v>
      </c>
      <c r="B137" s="146">
        <v>8518</v>
      </c>
      <c r="C137" s="50" t="s">
        <v>846</v>
      </c>
      <c r="D137" s="357"/>
      <c r="E137" s="375"/>
      <c r="F137" s="221"/>
      <c r="G137" s="151" t="s">
        <v>324</v>
      </c>
      <c r="H137" s="147"/>
      <c r="I137" s="155" t="s">
        <v>366</v>
      </c>
      <c r="J137" s="352"/>
      <c r="K137" s="123">
        <f>ROUND(-$K132*1/100,0)</f>
        <v>-1</v>
      </c>
      <c r="L137" s="221"/>
    </row>
    <row r="138" spans="1:12" ht="31.5" customHeight="1" x14ac:dyDescent="0.15">
      <c r="A138" s="146" t="s">
        <v>523</v>
      </c>
      <c r="B138" s="146">
        <v>9518</v>
      </c>
      <c r="C138" s="50" t="s">
        <v>847</v>
      </c>
      <c r="D138" s="359"/>
      <c r="E138" s="376"/>
      <c r="F138" s="222"/>
      <c r="G138" s="151" t="s">
        <v>368</v>
      </c>
      <c r="H138" s="147"/>
      <c r="I138" s="155" t="s">
        <v>366</v>
      </c>
      <c r="J138" s="352"/>
      <c r="K138" s="123">
        <f>ROUND(-$K132*1/100,0)</f>
        <v>-1</v>
      </c>
      <c r="L138" s="222"/>
    </row>
    <row r="139" spans="1:12" s="90" customFormat="1" ht="31.5" customHeight="1" x14ac:dyDescent="0.15">
      <c r="A139" s="67"/>
      <c r="B139" s="67"/>
      <c r="C139" s="68"/>
      <c r="D139" s="168"/>
      <c r="E139" s="168"/>
      <c r="F139" s="168"/>
      <c r="G139" s="163"/>
      <c r="H139" s="163"/>
      <c r="I139" s="163"/>
      <c r="J139" s="88"/>
      <c r="K139" s="138"/>
      <c r="L139" s="67"/>
    </row>
    <row r="140" spans="1:12" ht="31.5" customHeight="1" x14ac:dyDescent="0.15">
      <c r="A140" s="35" t="s">
        <v>21</v>
      </c>
      <c r="K140" s="40"/>
    </row>
    <row r="141" spans="1:12" ht="31.5" customHeight="1" x14ac:dyDescent="0.15">
      <c r="A141" s="198" t="s">
        <v>2</v>
      </c>
      <c r="B141" s="198"/>
      <c r="C141" s="207" t="s">
        <v>3</v>
      </c>
      <c r="D141" s="198" t="s">
        <v>4</v>
      </c>
      <c r="E141" s="198"/>
      <c r="F141" s="198"/>
      <c r="G141" s="198"/>
      <c r="H141" s="198"/>
      <c r="I141" s="198"/>
      <c r="J141" s="198"/>
      <c r="K141" s="346" t="s">
        <v>486</v>
      </c>
      <c r="L141" s="198" t="s">
        <v>8</v>
      </c>
    </row>
    <row r="142" spans="1:12" ht="31.5" customHeight="1" x14ac:dyDescent="0.15">
      <c r="A142" s="152" t="s">
        <v>0</v>
      </c>
      <c r="B142" s="152" t="s">
        <v>1</v>
      </c>
      <c r="C142" s="208"/>
      <c r="D142" s="198"/>
      <c r="E142" s="198"/>
      <c r="F142" s="198"/>
      <c r="G142" s="198"/>
      <c r="H142" s="198"/>
      <c r="I142" s="198"/>
      <c r="J142" s="198"/>
      <c r="K142" s="347"/>
      <c r="L142" s="198"/>
    </row>
    <row r="143" spans="1:12" ht="31.5" customHeight="1" x14ac:dyDescent="0.15">
      <c r="A143" s="146" t="s">
        <v>523</v>
      </c>
      <c r="B143" s="146" t="s">
        <v>446</v>
      </c>
      <c r="C143" s="50" t="s">
        <v>747</v>
      </c>
      <c r="D143" s="355" t="s">
        <v>262</v>
      </c>
      <c r="E143" s="374"/>
      <c r="F143" s="220" t="s">
        <v>24</v>
      </c>
      <c r="G143" s="333" t="s">
        <v>315</v>
      </c>
      <c r="H143" s="353"/>
      <c r="I143" s="332"/>
      <c r="J143" s="352" t="s">
        <v>23</v>
      </c>
      <c r="K143" s="123">
        <v>1259</v>
      </c>
      <c r="L143" s="220" t="s">
        <v>9</v>
      </c>
    </row>
    <row r="144" spans="1:12" ht="31.5" customHeight="1" x14ac:dyDescent="0.15">
      <c r="A144" s="146" t="s">
        <v>523</v>
      </c>
      <c r="B144" s="146" t="s">
        <v>447</v>
      </c>
      <c r="C144" s="50" t="s">
        <v>848</v>
      </c>
      <c r="D144" s="357"/>
      <c r="E144" s="375"/>
      <c r="F144" s="221"/>
      <c r="G144" s="59" t="s">
        <v>736</v>
      </c>
      <c r="H144" s="147"/>
      <c r="I144" s="155" t="s">
        <v>754</v>
      </c>
      <c r="J144" s="352"/>
      <c r="K144" s="123">
        <f>ROUND($K143*92/1000,0)</f>
        <v>116</v>
      </c>
      <c r="L144" s="221"/>
    </row>
    <row r="145" spans="1:12" ht="31.5" customHeight="1" x14ac:dyDescent="0.15">
      <c r="A145" s="146" t="s">
        <v>523</v>
      </c>
      <c r="B145" s="146" t="s">
        <v>448</v>
      </c>
      <c r="C145" s="50" t="s">
        <v>849</v>
      </c>
      <c r="D145" s="357"/>
      <c r="E145" s="375"/>
      <c r="F145" s="221"/>
      <c r="G145" s="59" t="s">
        <v>738</v>
      </c>
      <c r="H145" s="147"/>
      <c r="I145" s="155" t="s">
        <v>756</v>
      </c>
      <c r="J145" s="352"/>
      <c r="K145" s="123">
        <f>ROUND($K143*90/1000,0)</f>
        <v>113</v>
      </c>
      <c r="L145" s="221"/>
    </row>
    <row r="146" spans="1:12" ht="31.5" customHeight="1" x14ac:dyDescent="0.15">
      <c r="A146" s="146" t="s">
        <v>523</v>
      </c>
      <c r="B146" s="146" t="s">
        <v>449</v>
      </c>
      <c r="C146" s="50" t="s">
        <v>850</v>
      </c>
      <c r="D146" s="357"/>
      <c r="E146" s="375"/>
      <c r="F146" s="221"/>
      <c r="G146" s="59" t="s">
        <v>740</v>
      </c>
      <c r="H146" s="147"/>
      <c r="I146" s="155" t="s">
        <v>758</v>
      </c>
      <c r="J146" s="352"/>
      <c r="K146" s="123">
        <f>ROUND($K143*80/1000,0)</f>
        <v>101</v>
      </c>
      <c r="L146" s="221"/>
    </row>
    <row r="147" spans="1:12" ht="31.5" customHeight="1" x14ac:dyDescent="0.15">
      <c r="A147" s="146" t="s">
        <v>523</v>
      </c>
      <c r="B147" s="146">
        <v>7400</v>
      </c>
      <c r="C147" s="50" t="s">
        <v>571</v>
      </c>
      <c r="D147" s="357"/>
      <c r="E147" s="375"/>
      <c r="F147" s="221"/>
      <c r="G147" s="59" t="s">
        <v>742</v>
      </c>
      <c r="H147" s="147"/>
      <c r="I147" s="155" t="s">
        <v>512</v>
      </c>
      <c r="J147" s="352"/>
      <c r="K147" s="123">
        <f>ROUND($K143*64/1000,0)</f>
        <v>81</v>
      </c>
      <c r="L147" s="221"/>
    </row>
    <row r="148" spans="1:12" ht="31.5" customHeight="1" x14ac:dyDescent="0.15">
      <c r="A148" s="146" t="s">
        <v>523</v>
      </c>
      <c r="B148" s="146">
        <v>8419</v>
      </c>
      <c r="C148" s="50" t="s">
        <v>851</v>
      </c>
      <c r="D148" s="357"/>
      <c r="E148" s="375"/>
      <c r="F148" s="221"/>
      <c r="G148" s="151" t="s">
        <v>324</v>
      </c>
      <c r="H148" s="147"/>
      <c r="I148" s="155" t="s">
        <v>366</v>
      </c>
      <c r="J148" s="352"/>
      <c r="K148" s="123">
        <f>ROUND(-$K143*1/100,0)</f>
        <v>-13</v>
      </c>
      <c r="L148" s="221"/>
    </row>
    <row r="149" spans="1:12" ht="31.5" customHeight="1" x14ac:dyDescent="0.15">
      <c r="A149" s="146" t="s">
        <v>523</v>
      </c>
      <c r="B149" s="146">
        <v>9419</v>
      </c>
      <c r="C149" s="50" t="s">
        <v>852</v>
      </c>
      <c r="D149" s="357"/>
      <c r="E149" s="375"/>
      <c r="F149" s="221"/>
      <c r="G149" s="151" t="s">
        <v>368</v>
      </c>
      <c r="H149" s="147"/>
      <c r="I149" s="155" t="s">
        <v>366</v>
      </c>
      <c r="J149" s="352"/>
      <c r="K149" s="123">
        <f>ROUND(-$K143*1/100,0)</f>
        <v>-13</v>
      </c>
      <c r="L149" s="221"/>
    </row>
    <row r="150" spans="1:12" ht="31.5" customHeight="1" x14ac:dyDescent="0.15">
      <c r="A150" s="146" t="s">
        <v>523</v>
      </c>
      <c r="B150" s="146" t="s">
        <v>450</v>
      </c>
      <c r="C150" s="50" t="s">
        <v>853</v>
      </c>
      <c r="D150" s="357"/>
      <c r="E150" s="375"/>
      <c r="F150" s="221"/>
      <c r="G150" s="333" t="s">
        <v>497</v>
      </c>
      <c r="H150" s="353"/>
      <c r="I150" s="332"/>
      <c r="J150" s="352"/>
      <c r="K150" s="123">
        <v>995</v>
      </c>
      <c r="L150" s="221"/>
    </row>
    <row r="151" spans="1:12" ht="31.5" customHeight="1" x14ac:dyDescent="0.15">
      <c r="A151" s="146" t="s">
        <v>523</v>
      </c>
      <c r="B151" s="146" t="s">
        <v>451</v>
      </c>
      <c r="C151" s="50" t="s">
        <v>854</v>
      </c>
      <c r="D151" s="357"/>
      <c r="E151" s="375"/>
      <c r="F151" s="221"/>
      <c r="G151" s="59" t="s">
        <v>736</v>
      </c>
      <c r="H151" s="147"/>
      <c r="I151" s="155" t="s">
        <v>754</v>
      </c>
      <c r="J151" s="352"/>
      <c r="K151" s="123">
        <f>ROUND($K150*92/1000,0)</f>
        <v>92</v>
      </c>
      <c r="L151" s="221"/>
    </row>
    <row r="152" spans="1:12" ht="31.5" customHeight="1" x14ac:dyDescent="0.15">
      <c r="A152" s="146" t="s">
        <v>523</v>
      </c>
      <c r="B152" s="146" t="s">
        <v>452</v>
      </c>
      <c r="C152" s="50" t="s">
        <v>855</v>
      </c>
      <c r="D152" s="357"/>
      <c r="E152" s="375"/>
      <c r="F152" s="221"/>
      <c r="G152" s="59" t="s">
        <v>738</v>
      </c>
      <c r="H152" s="147"/>
      <c r="I152" s="155" t="s">
        <v>756</v>
      </c>
      <c r="J152" s="352"/>
      <c r="K152" s="123">
        <f>ROUND($K150*90/1000,0)</f>
        <v>90</v>
      </c>
      <c r="L152" s="221"/>
    </row>
    <row r="153" spans="1:12" ht="31.5" customHeight="1" x14ac:dyDescent="0.15">
      <c r="A153" s="146" t="s">
        <v>523</v>
      </c>
      <c r="B153" s="146" t="s">
        <v>453</v>
      </c>
      <c r="C153" s="50" t="s">
        <v>856</v>
      </c>
      <c r="D153" s="357"/>
      <c r="E153" s="375"/>
      <c r="F153" s="221"/>
      <c r="G153" s="59" t="s">
        <v>740</v>
      </c>
      <c r="H153" s="147"/>
      <c r="I153" s="155" t="s">
        <v>758</v>
      </c>
      <c r="J153" s="352"/>
      <c r="K153" s="123">
        <f>ROUND($K150*80/1000,0)</f>
        <v>80</v>
      </c>
      <c r="L153" s="221"/>
    </row>
    <row r="154" spans="1:12" ht="31.5" customHeight="1" x14ac:dyDescent="0.15">
      <c r="A154" s="146" t="s">
        <v>523</v>
      </c>
      <c r="B154" s="146">
        <v>7420</v>
      </c>
      <c r="C154" s="50" t="s">
        <v>572</v>
      </c>
      <c r="D154" s="357"/>
      <c r="E154" s="375"/>
      <c r="F154" s="221"/>
      <c r="G154" s="59" t="s">
        <v>742</v>
      </c>
      <c r="H154" s="147"/>
      <c r="I154" s="155" t="s">
        <v>512</v>
      </c>
      <c r="J154" s="352"/>
      <c r="K154" s="123">
        <f>ROUND($K150*64/1000,0)</f>
        <v>64</v>
      </c>
      <c r="L154" s="221"/>
    </row>
    <row r="155" spans="1:12" ht="31.5" customHeight="1" x14ac:dyDescent="0.15">
      <c r="A155" s="146" t="s">
        <v>523</v>
      </c>
      <c r="B155" s="146">
        <v>8519</v>
      </c>
      <c r="C155" s="50" t="s">
        <v>857</v>
      </c>
      <c r="D155" s="357"/>
      <c r="E155" s="375"/>
      <c r="F155" s="221"/>
      <c r="G155" s="151" t="s">
        <v>324</v>
      </c>
      <c r="H155" s="147"/>
      <c r="I155" s="155" t="s">
        <v>366</v>
      </c>
      <c r="J155" s="352"/>
      <c r="K155" s="123">
        <f>ROUND(-$K150*1/100,0)</f>
        <v>-10</v>
      </c>
      <c r="L155" s="221"/>
    </row>
    <row r="156" spans="1:12" ht="31.5" customHeight="1" x14ac:dyDescent="0.15">
      <c r="A156" s="146" t="s">
        <v>523</v>
      </c>
      <c r="B156" s="146">
        <v>9519</v>
      </c>
      <c r="C156" s="50" t="s">
        <v>858</v>
      </c>
      <c r="D156" s="357"/>
      <c r="E156" s="375"/>
      <c r="F156" s="222"/>
      <c r="G156" s="151" t="s">
        <v>368</v>
      </c>
      <c r="H156" s="147"/>
      <c r="I156" s="155" t="s">
        <v>366</v>
      </c>
      <c r="J156" s="352"/>
      <c r="K156" s="123">
        <f>ROUND(-$K150*1/100,0)</f>
        <v>-10</v>
      </c>
      <c r="L156" s="222"/>
    </row>
    <row r="157" spans="1:12" ht="31.5" customHeight="1" x14ac:dyDescent="0.15">
      <c r="A157" s="146" t="s">
        <v>523</v>
      </c>
      <c r="B157" s="146" t="s">
        <v>454</v>
      </c>
      <c r="C157" s="50" t="s">
        <v>859</v>
      </c>
      <c r="D157" s="357"/>
      <c r="E157" s="375"/>
      <c r="F157" s="343" t="s">
        <v>476</v>
      </c>
      <c r="G157" s="333" t="s">
        <v>316</v>
      </c>
      <c r="H157" s="353"/>
      <c r="I157" s="332"/>
      <c r="J157" s="352"/>
      <c r="K157" s="123">
        <v>41</v>
      </c>
      <c r="L157" s="220" t="s">
        <v>10</v>
      </c>
    </row>
    <row r="158" spans="1:12" ht="31.5" customHeight="1" x14ac:dyDescent="0.15">
      <c r="A158" s="146" t="s">
        <v>523</v>
      </c>
      <c r="B158" s="146" t="s">
        <v>455</v>
      </c>
      <c r="C158" s="50" t="s">
        <v>860</v>
      </c>
      <c r="D158" s="357"/>
      <c r="E158" s="375"/>
      <c r="F158" s="221"/>
      <c r="G158" s="59" t="s">
        <v>736</v>
      </c>
      <c r="H158" s="147"/>
      <c r="I158" s="155" t="s">
        <v>754</v>
      </c>
      <c r="J158" s="352"/>
      <c r="K158" s="123">
        <f>ROUND($K157*92/1000,0)</f>
        <v>4</v>
      </c>
      <c r="L158" s="221"/>
    </row>
    <row r="159" spans="1:12" ht="31.5" customHeight="1" x14ac:dyDescent="0.15">
      <c r="A159" s="146" t="s">
        <v>523</v>
      </c>
      <c r="B159" s="146" t="s">
        <v>456</v>
      </c>
      <c r="C159" s="50" t="s">
        <v>861</v>
      </c>
      <c r="D159" s="357"/>
      <c r="E159" s="375"/>
      <c r="F159" s="221"/>
      <c r="G159" s="59" t="s">
        <v>738</v>
      </c>
      <c r="H159" s="147"/>
      <c r="I159" s="155" t="s">
        <v>756</v>
      </c>
      <c r="J159" s="352"/>
      <c r="K159" s="123">
        <f>ROUND($K157*90/1000,0)</f>
        <v>4</v>
      </c>
      <c r="L159" s="221"/>
    </row>
    <row r="160" spans="1:12" ht="31.5" customHeight="1" x14ac:dyDescent="0.15">
      <c r="A160" s="146" t="s">
        <v>523</v>
      </c>
      <c r="B160" s="146" t="s">
        <v>457</v>
      </c>
      <c r="C160" s="50" t="s">
        <v>862</v>
      </c>
      <c r="D160" s="357"/>
      <c r="E160" s="375"/>
      <c r="F160" s="221"/>
      <c r="G160" s="59" t="s">
        <v>740</v>
      </c>
      <c r="H160" s="147"/>
      <c r="I160" s="155" t="s">
        <v>758</v>
      </c>
      <c r="J160" s="352"/>
      <c r="K160" s="123">
        <f>ROUND($K157*80/1000,0)</f>
        <v>3</v>
      </c>
      <c r="L160" s="221"/>
    </row>
    <row r="161" spans="1:12" ht="31.5" customHeight="1" x14ac:dyDescent="0.15">
      <c r="A161" s="146" t="s">
        <v>523</v>
      </c>
      <c r="B161" s="146">
        <v>7440</v>
      </c>
      <c r="C161" s="50" t="s">
        <v>573</v>
      </c>
      <c r="D161" s="357"/>
      <c r="E161" s="375"/>
      <c r="F161" s="221"/>
      <c r="G161" s="59" t="s">
        <v>742</v>
      </c>
      <c r="H161" s="147"/>
      <c r="I161" s="155" t="s">
        <v>512</v>
      </c>
      <c r="J161" s="352"/>
      <c r="K161" s="123">
        <f>ROUND($K157*64/1000,0)</f>
        <v>3</v>
      </c>
      <c r="L161" s="221"/>
    </row>
    <row r="162" spans="1:12" ht="31.5" customHeight="1" x14ac:dyDescent="0.15">
      <c r="A162" s="146" t="s">
        <v>523</v>
      </c>
      <c r="B162" s="146">
        <v>8420</v>
      </c>
      <c r="C162" s="50" t="s">
        <v>863</v>
      </c>
      <c r="D162" s="357"/>
      <c r="E162" s="375"/>
      <c r="F162" s="221"/>
      <c r="G162" s="151" t="s">
        <v>324</v>
      </c>
      <c r="H162" s="147"/>
      <c r="I162" s="155" t="s">
        <v>366</v>
      </c>
      <c r="J162" s="352"/>
      <c r="K162" s="123">
        <v>-1</v>
      </c>
      <c r="L162" s="221"/>
    </row>
    <row r="163" spans="1:12" ht="31.5" customHeight="1" x14ac:dyDescent="0.15">
      <c r="A163" s="146" t="s">
        <v>523</v>
      </c>
      <c r="B163" s="146">
        <v>9420</v>
      </c>
      <c r="C163" s="50" t="s">
        <v>864</v>
      </c>
      <c r="D163" s="357"/>
      <c r="E163" s="375"/>
      <c r="F163" s="221"/>
      <c r="G163" s="151" t="s">
        <v>368</v>
      </c>
      <c r="H163" s="147"/>
      <c r="I163" s="155" t="s">
        <v>366</v>
      </c>
      <c r="J163" s="352"/>
      <c r="K163" s="123">
        <v>-1</v>
      </c>
      <c r="L163" s="221"/>
    </row>
    <row r="164" spans="1:12" s="126" customFormat="1" ht="31.5" customHeight="1" x14ac:dyDescent="0.15">
      <c r="A164" s="146" t="s">
        <v>523</v>
      </c>
      <c r="B164" s="146">
        <v>2467</v>
      </c>
      <c r="C164" s="50" t="s">
        <v>865</v>
      </c>
      <c r="D164" s="357"/>
      <c r="E164" s="375"/>
      <c r="F164" s="221"/>
      <c r="G164" s="333" t="s">
        <v>498</v>
      </c>
      <c r="H164" s="353"/>
      <c r="I164" s="332"/>
      <c r="J164" s="352"/>
      <c r="K164" s="123">
        <v>33</v>
      </c>
      <c r="L164" s="221"/>
    </row>
    <row r="165" spans="1:12" s="126" customFormat="1" ht="31.5" customHeight="1" x14ac:dyDescent="0.15">
      <c r="A165" s="146" t="s">
        <v>523</v>
      </c>
      <c r="B165" s="146" t="s">
        <v>458</v>
      </c>
      <c r="C165" s="50" t="s">
        <v>866</v>
      </c>
      <c r="D165" s="357"/>
      <c r="E165" s="375"/>
      <c r="F165" s="221"/>
      <c r="G165" s="59" t="s">
        <v>736</v>
      </c>
      <c r="H165" s="147"/>
      <c r="I165" s="155" t="s">
        <v>754</v>
      </c>
      <c r="J165" s="352"/>
      <c r="K165" s="123">
        <f>ROUND($K164*92/1000,0)</f>
        <v>3</v>
      </c>
      <c r="L165" s="221"/>
    </row>
    <row r="166" spans="1:12" s="126" customFormat="1" ht="31.5" customHeight="1" x14ac:dyDescent="0.15">
      <c r="A166" s="146" t="s">
        <v>523</v>
      </c>
      <c r="B166" s="146" t="s">
        <v>459</v>
      </c>
      <c r="C166" s="50" t="s">
        <v>867</v>
      </c>
      <c r="D166" s="357"/>
      <c r="E166" s="375"/>
      <c r="F166" s="221"/>
      <c r="G166" s="59" t="s">
        <v>738</v>
      </c>
      <c r="H166" s="147"/>
      <c r="I166" s="155" t="s">
        <v>756</v>
      </c>
      <c r="J166" s="352"/>
      <c r="K166" s="123">
        <f>ROUND($K164*90/1000,0)</f>
        <v>3</v>
      </c>
      <c r="L166" s="221"/>
    </row>
    <row r="167" spans="1:12" s="126" customFormat="1" ht="31.5" customHeight="1" x14ac:dyDescent="0.15">
      <c r="A167" s="146" t="s">
        <v>523</v>
      </c>
      <c r="B167" s="146">
        <v>2470</v>
      </c>
      <c r="C167" s="50" t="s">
        <v>868</v>
      </c>
      <c r="D167" s="357"/>
      <c r="E167" s="375"/>
      <c r="F167" s="221"/>
      <c r="G167" s="59" t="s">
        <v>740</v>
      </c>
      <c r="H167" s="147"/>
      <c r="I167" s="155" t="s">
        <v>758</v>
      </c>
      <c r="J167" s="352"/>
      <c r="K167" s="123">
        <f>ROUND($K164*80/1000,0)</f>
        <v>3</v>
      </c>
      <c r="L167" s="221"/>
    </row>
    <row r="168" spans="1:12" s="126" customFormat="1" ht="31.5" customHeight="1" x14ac:dyDescent="0.15">
      <c r="A168" s="146" t="s">
        <v>523</v>
      </c>
      <c r="B168" s="146">
        <v>7460</v>
      </c>
      <c r="C168" s="50" t="s">
        <v>574</v>
      </c>
      <c r="D168" s="357"/>
      <c r="E168" s="375"/>
      <c r="F168" s="221"/>
      <c r="G168" s="59" t="s">
        <v>742</v>
      </c>
      <c r="H168" s="147"/>
      <c r="I168" s="155" t="s">
        <v>512</v>
      </c>
      <c r="J168" s="352"/>
      <c r="K168" s="123">
        <f>ROUND($K164*64/1000,0)</f>
        <v>2</v>
      </c>
      <c r="L168" s="221"/>
    </row>
    <row r="169" spans="1:12" s="126" customFormat="1" ht="31.5" customHeight="1" x14ac:dyDescent="0.15">
      <c r="A169" s="146" t="s">
        <v>523</v>
      </c>
      <c r="B169" s="146">
        <v>8520</v>
      </c>
      <c r="C169" s="50" t="s">
        <v>869</v>
      </c>
      <c r="D169" s="357"/>
      <c r="E169" s="375"/>
      <c r="F169" s="221"/>
      <c r="G169" s="151" t="s">
        <v>324</v>
      </c>
      <c r="H169" s="147"/>
      <c r="I169" s="155" t="s">
        <v>366</v>
      </c>
      <c r="J169" s="352"/>
      <c r="K169" s="123">
        <v>-1</v>
      </c>
      <c r="L169" s="221"/>
    </row>
    <row r="170" spans="1:12" s="126" customFormat="1" ht="31.5" customHeight="1" x14ac:dyDescent="0.15">
      <c r="A170" s="146" t="s">
        <v>523</v>
      </c>
      <c r="B170" s="146">
        <v>9520</v>
      </c>
      <c r="C170" s="50" t="s">
        <v>870</v>
      </c>
      <c r="D170" s="357"/>
      <c r="E170" s="375"/>
      <c r="F170" s="222"/>
      <c r="G170" s="151" t="s">
        <v>368</v>
      </c>
      <c r="H170" s="147"/>
      <c r="I170" s="155" t="s">
        <v>366</v>
      </c>
      <c r="J170" s="352"/>
      <c r="K170" s="123">
        <v>-1</v>
      </c>
      <c r="L170" s="222"/>
    </row>
    <row r="171" spans="1:12" ht="31.5" customHeight="1" x14ac:dyDescent="0.15">
      <c r="A171" s="146" t="s">
        <v>523</v>
      </c>
      <c r="B171" s="146" t="s">
        <v>460</v>
      </c>
      <c r="C171" s="50" t="s">
        <v>871</v>
      </c>
      <c r="D171" s="357"/>
      <c r="E171" s="375"/>
      <c r="F171" s="220" t="s">
        <v>963</v>
      </c>
      <c r="G171" s="333" t="s">
        <v>317</v>
      </c>
      <c r="H171" s="353"/>
      <c r="I171" s="332"/>
      <c r="J171" s="352"/>
      <c r="K171" s="123">
        <v>2535</v>
      </c>
      <c r="L171" s="220" t="s">
        <v>9</v>
      </c>
    </row>
    <row r="172" spans="1:12" ht="31.5" customHeight="1" x14ac:dyDescent="0.15">
      <c r="A172" s="146" t="s">
        <v>523</v>
      </c>
      <c r="B172" s="146" t="s">
        <v>461</v>
      </c>
      <c r="C172" s="50" t="s">
        <v>872</v>
      </c>
      <c r="D172" s="357"/>
      <c r="E172" s="375"/>
      <c r="F172" s="221"/>
      <c r="G172" s="59" t="s">
        <v>736</v>
      </c>
      <c r="H172" s="147"/>
      <c r="I172" s="155" t="s">
        <v>754</v>
      </c>
      <c r="J172" s="352"/>
      <c r="K172" s="123">
        <f>ROUND($K171*92/1000,0)</f>
        <v>233</v>
      </c>
      <c r="L172" s="221"/>
    </row>
    <row r="173" spans="1:12" ht="31.5" customHeight="1" x14ac:dyDescent="0.15">
      <c r="A173" s="146" t="s">
        <v>523</v>
      </c>
      <c r="B173" s="146" t="s">
        <v>462</v>
      </c>
      <c r="C173" s="50" t="s">
        <v>873</v>
      </c>
      <c r="D173" s="357"/>
      <c r="E173" s="375"/>
      <c r="F173" s="221"/>
      <c r="G173" s="59" t="s">
        <v>738</v>
      </c>
      <c r="H173" s="147"/>
      <c r="I173" s="155" t="s">
        <v>756</v>
      </c>
      <c r="J173" s="352"/>
      <c r="K173" s="123">
        <f>ROUND($K171*90/1000,0)</f>
        <v>228</v>
      </c>
      <c r="L173" s="221"/>
    </row>
    <row r="174" spans="1:12" ht="31.5" customHeight="1" x14ac:dyDescent="0.15">
      <c r="A174" s="146" t="s">
        <v>523</v>
      </c>
      <c r="B174" s="146" t="s">
        <v>463</v>
      </c>
      <c r="C174" s="50" t="s">
        <v>874</v>
      </c>
      <c r="D174" s="357"/>
      <c r="E174" s="375"/>
      <c r="F174" s="221"/>
      <c r="G174" s="59" t="s">
        <v>740</v>
      </c>
      <c r="H174" s="147"/>
      <c r="I174" s="155" t="s">
        <v>758</v>
      </c>
      <c r="J174" s="352"/>
      <c r="K174" s="123">
        <f>ROUND($K171*80/1000,0)</f>
        <v>203</v>
      </c>
      <c r="L174" s="221"/>
    </row>
    <row r="175" spans="1:12" ht="31.5" customHeight="1" x14ac:dyDescent="0.15">
      <c r="A175" s="146" t="s">
        <v>523</v>
      </c>
      <c r="B175" s="146">
        <v>7480</v>
      </c>
      <c r="C175" s="50" t="s">
        <v>575</v>
      </c>
      <c r="D175" s="357"/>
      <c r="E175" s="375"/>
      <c r="F175" s="221"/>
      <c r="G175" s="59" t="s">
        <v>742</v>
      </c>
      <c r="H175" s="147"/>
      <c r="I175" s="155" t="s">
        <v>512</v>
      </c>
      <c r="J175" s="352"/>
      <c r="K175" s="123">
        <f>ROUND($K171*64/1000,0)</f>
        <v>162</v>
      </c>
      <c r="L175" s="221"/>
    </row>
    <row r="176" spans="1:12" ht="31.5" customHeight="1" x14ac:dyDescent="0.15">
      <c r="A176" s="146" t="s">
        <v>523</v>
      </c>
      <c r="B176" s="146">
        <v>8421</v>
      </c>
      <c r="C176" s="50" t="s">
        <v>875</v>
      </c>
      <c r="D176" s="357"/>
      <c r="E176" s="375"/>
      <c r="F176" s="221"/>
      <c r="G176" s="151" t="s">
        <v>324</v>
      </c>
      <c r="H176" s="147"/>
      <c r="I176" s="155" t="s">
        <v>366</v>
      </c>
      <c r="J176" s="352"/>
      <c r="K176" s="123">
        <f>ROUND(-$K171*1/100,0)</f>
        <v>-25</v>
      </c>
      <c r="L176" s="221"/>
    </row>
    <row r="177" spans="1:12" ht="31.5" customHeight="1" x14ac:dyDescent="0.15">
      <c r="A177" s="146" t="s">
        <v>523</v>
      </c>
      <c r="B177" s="146">
        <v>9421</v>
      </c>
      <c r="C177" s="50" t="s">
        <v>876</v>
      </c>
      <c r="D177" s="357"/>
      <c r="E177" s="375"/>
      <c r="F177" s="221"/>
      <c r="G177" s="151" t="s">
        <v>368</v>
      </c>
      <c r="H177" s="147"/>
      <c r="I177" s="155" t="s">
        <v>366</v>
      </c>
      <c r="J177" s="352"/>
      <c r="K177" s="123">
        <f>ROUND(-$K171*1/100,0)</f>
        <v>-25</v>
      </c>
      <c r="L177" s="221"/>
    </row>
    <row r="178" spans="1:12" ht="31.5" customHeight="1" x14ac:dyDescent="0.15">
      <c r="A178" s="146" t="s">
        <v>523</v>
      </c>
      <c r="B178" s="146" t="s">
        <v>464</v>
      </c>
      <c r="C178" s="50" t="s">
        <v>877</v>
      </c>
      <c r="D178" s="357"/>
      <c r="E178" s="375"/>
      <c r="F178" s="221"/>
      <c r="G178" s="333" t="s">
        <v>499</v>
      </c>
      <c r="H178" s="353"/>
      <c r="I178" s="332"/>
      <c r="J178" s="352"/>
      <c r="K178" s="123">
        <v>2008</v>
      </c>
      <c r="L178" s="221"/>
    </row>
    <row r="179" spans="1:12" ht="31.5" customHeight="1" x14ac:dyDescent="0.15">
      <c r="A179" s="146" t="s">
        <v>523</v>
      </c>
      <c r="B179" s="146" t="s">
        <v>465</v>
      </c>
      <c r="C179" s="50" t="s">
        <v>878</v>
      </c>
      <c r="D179" s="357"/>
      <c r="E179" s="375"/>
      <c r="F179" s="221"/>
      <c r="G179" s="59" t="s">
        <v>736</v>
      </c>
      <c r="H179" s="147"/>
      <c r="I179" s="155" t="s">
        <v>754</v>
      </c>
      <c r="J179" s="352"/>
      <c r="K179" s="123">
        <f>ROUND($K178*92/1000,0)</f>
        <v>185</v>
      </c>
      <c r="L179" s="221"/>
    </row>
    <row r="180" spans="1:12" ht="31.5" customHeight="1" x14ac:dyDescent="0.15">
      <c r="A180" s="146" t="s">
        <v>523</v>
      </c>
      <c r="B180" s="146" t="s">
        <v>466</v>
      </c>
      <c r="C180" s="50" t="s">
        <v>879</v>
      </c>
      <c r="D180" s="357"/>
      <c r="E180" s="375"/>
      <c r="F180" s="221"/>
      <c r="G180" s="59" t="s">
        <v>738</v>
      </c>
      <c r="H180" s="147"/>
      <c r="I180" s="155" t="s">
        <v>756</v>
      </c>
      <c r="J180" s="352"/>
      <c r="K180" s="123">
        <f>ROUND($K178*90/1000,0)</f>
        <v>181</v>
      </c>
      <c r="L180" s="221"/>
    </row>
    <row r="181" spans="1:12" ht="31.5" customHeight="1" x14ac:dyDescent="0.15">
      <c r="A181" s="146" t="s">
        <v>523</v>
      </c>
      <c r="B181" s="146" t="s">
        <v>467</v>
      </c>
      <c r="C181" s="50" t="s">
        <v>880</v>
      </c>
      <c r="D181" s="357"/>
      <c r="E181" s="375"/>
      <c r="F181" s="221"/>
      <c r="G181" s="59" t="s">
        <v>740</v>
      </c>
      <c r="H181" s="147"/>
      <c r="I181" s="155" t="s">
        <v>758</v>
      </c>
      <c r="J181" s="352"/>
      <c r="K181" s="123">
        <f>ROUND($K178*80/1000,0)</f>
        <v>161</v>
      </c>
      <c r="L181" s="221"/>
    </row>
    <row r="182" spans="1:12" ht="31.5" customHeight="1" x14ac:dyDescent="0.15">
      <c r="A182" s="146" t="s">
        <v>523</v>
      </c>
      <c r="B182" s="146">
        <v>7500</v>
      </c>
      <c r="C182" s="50" t="s">
        <v>576</v>
      </c>
      <c r="D182" s="357"/>
      <c r="E182" s="375"/>
      <c r="F182" s="221"/>
      <c r="G182" s="59" t="s">
        <v>742</v>
      </c>
      <c r="H182" s="147"/>
      <c r="I182" s="155" t="s">
        <v>512</v>
      </c>
      <c r="J182" s="352"/>
      <c r="K182" s="123">
        <f>ROUND($K178*64/1000,0)</f>
        <v>129</v>
      </c>
      <c r="L182" s="221"/>
    </row>
    <row r="183" spans="1:12" ht="31.5" customHeight="1" x14ac:dyDescent="0.15">
      <c r="A183" s="146" t="s">
        <v>523</v>
      </c>
      <c r="B183" s="146">
        <v>8521</v>
      </c>
      <c r="C183" s="50" t="s">
        <v>881</v>
      </c>
      <c r="D183" s="357"/>
      <c r="E183" s="375"/>
      <c r="F183" s="221"/>
      <c r="G183" s="151" t="s">
        <v>324</v>
      </c>
      <c r="H183" s="147"/>
      <c r="I183" s="155" t="s">
        <v>366</v>
      </c>
      <c r="J183" s="352"/>
      <c r="K183" s="123">
        <f>ROUND(-$K178*1/100,0)</f>
        <v>-20</v>
      </c>
      <c r="L183" s="221"/>
    </row>
    <row r="184" spans="1:12" ht="31.5" customHeight="1" x14ac:dyDescent="0.15">
      <c r="A184" s="146" t="s">
        <v>523</v>
      </c>
      <c r="B184" s="146">
        <v>9521</v>
      </c>
      <c r="C184" s="50" t="s">
        <v>882</v>
      </c>
      <c r="D184" s="357"/>
      <c r="E184" s="375"/>
      <c r="F184" s="222"/>
      <c r="G184" s="151" t="s">
        <v>368</v>
      </c>
      <c r="H184" s="147"/>
      <c r="I184" s="155" t="s">
        <v>366</v>
      </c>
      <c r="J184" s="352"/>
      <c r="K184" s="123">
        <f>ROUND(-$K178*1/100,0)</f>
        <v>-20</v>
      </c>
      <c r="L184" s="222"/>
    </row>
    <row r="185" spans="1:12" ht="31.5" customHeight="1" x14ac:dyDescent="0.15">
      <c r="A185" s="146" t="s">
        <v>523</v>
      </c>
      <c r="B185" s="146" t="s">
        <v>468</v>
      </c>
      <c r="C185" s="50" t="s">
        <v>883</v>
      </c>
      <c r="D185" s="357"/>
      <c r="E185" s="375"/>
      <c r="F185" s="343" t="s">
        <v>966</v>
      </c>
      <c r="G185" s="333" t="s">
        <v>318</v>
      </c>
      <c r="H185" s="353"/>
      <c r="I185" s="332"/>
      <c r="J185" s="352"/>
      <c r="K185" s="123">
        <v>83</v>
      </c>
      <c r="L185" s="220" t="s">
        <v>10</v>
      </c>
    </row>
    <row r="186" spans="1:12" ht="31.5" customHeight="1" x14ac:dyDescent="0.15">
      <c r="A186" s="146" t="s">
        <v>523</v>
      </c>
      <c r="B186" s="146" t="s">
        <v>469</v>
      </c>
      <c r="C186" s="50" t="s">
        <v>884</v>
      </c>
      <c r="D186" s="357"/>
      <c r="E186" s="375"/>
      <c r="F186" s="221"/>
      <c r="G186" s="59" t="s">
        <v>736</v>
      </c>
      <c r="H186" s="147"/>
      <c r="I186" s="155" t="s">
        <v>754</v>
      </c>
      <c r="J186" s="352"/>
      <c r="K186" s="123">
        <f>ROUND($K185*92/1000,0)</f>
        <v>8</v>
      </c>
      <c r="L186" s="221"/>
    </row>
    <row r="187" spans="1:12" ht="31.5" customHeight="1" x14ac:dyDescent="0.15">
      <c r="A187" s="146" t="s">
        <v>523</v>
      </c>
      <c r="B187" s="146" t="s">
        <v>470</v>
      </c>
      <c r="C187" s="50" t="s">
        <v>885</v>
      </c>
      <c r="D187" s="357"/>
      <c r="E187" s="375"/>
      <c r="F187" s="221"/>
      <c r="G187" s="59" t="s">
        <v>738</v>
      </c>
      <c r="H187" s="147"/>
      <c r="I187" s="155" t="s">
        <v>756</v>
      </c>
      <c r="J187" s="352"/>
      <c r="K187" s="123">
        <f>ROUND($K185*90/1000,0)</f>
        <v>7</v>
      </c>
      <c r="L187" s="221"/>
    </row>
    <row r="188" spans="1:12" ht="31.5" customHeight="1" x14ac:dyDescent="0.15">
      <c r="A188" s="146" t="s">
        <v>523</v>
      </c>
      <c r="B188" s="146" t="s">
        <v>471</v>
      </c>
      <c r="C188" s="50" t="s">
        <v>886</v>
      </c>
      <c r="D188" s="357"/>
      <c r="E188" s="375"/>
      <c r="F188" s="221"/>
      <c r="G188" s="59" t="s">
        <v>740</v>
      </c>
      <c r="H188" s="147"/>
      <c r="I188" s="155" t="s">
        <v>758</v>
      </c>
      <c r="J188" s="352"/>
      <c r="K188" s="123">
        <f>ROUND($K185*80/1000,0)</f>
        <v>7</v>
      </c>
      <c r="L188" s="221"/>
    </row>
    <row r="189" spans="1:12" ht="31.5" customHeight="1" x14ac:dyDescent="0.15">
      <c r="A189" s="146" t="s">
        <v>523</v>
      </c>
      <c r="B189" s="146">
        <v>7520</v>
      </c>
      <c r="C189" s="50" t="s">
        <v>577</v>
      </c>
      <c r="D189" s="357"/>
      <c r="E189" s="375"/>
      <c r="F189" s="221"/>
      <c r="G189" s="59" t="s">
        <v>742</v>
      </c>
      <c r="H189" s="147"/>
      <c r="I189" s="155" t="s">
        <v>512</v>
      </c>
      <c r="J189" s="352"/>
      <c r="K189" s="123">
        <f>ROUND($K185*64/1000,0)</f>
        <v>5</v>
      </c>
      <c r="L189" s="221"/>
    </row>
    <row r="190" spans="1:12" ht="31.5" customHeight="1" x14ac:dyDescent="0.15">
      <c r="A190" s="146" t="s">
        <v>523</v>
      </c>
      <c r="B190" s="146">
        <v>8422</v>
      </c>
      <c r="C190" s="50" t="s">
        <v>887</v>
      </c>
      <c r="D190" s="357"/>
      <c r="E190" s="375"/>
      <c r="F190" s="221"/>
      <c r="G190" s="151" t="s">
        <v>324</v>
      </c>
      <c r="H190" s="147"/>
      <c r="I190" s="155" t="s">
        <v>366</v>
      </c>
      <c r="J190" s="352"/>
      <c r="K190" s="123">
        <f>ROUND(-$K185*1/100,0)</f>
        <v>-1</v>
      </c>
      <c r="L190" s="221"/>
    </row>
    <row r="191" spans="1:12" ht="31.5" customHeight="1" x14ac:dyDescent="0.15">
      <c r="A191" s="146" t="s">
        <v>523</v>
      </c>
      <c r="B191" s="146">
        <v>9422</v>
      </c>
      <c r="C191" s="50" t="s">
        <v>888</v>
      </c>
      <c r="D191" s="357"/>
      <c r="E191" s="375"/>
      <c r="F191" s="221"/>
      <c r="G191" s="151" t="s">
        <v>368</v>
      </c>
      <c r="H191" s="147"/>
      <c r="I191" s="155" t="s">
        <v>366</v>
      </c>
      <c r="J191" s="352"/>
      <c r="K191" s="123">
        <f>ROUND(-$K185*1/100,0)</f>
        <v>-1</v>
      </c>
      <c r="L191" s="221"/>
    </row>
    <row r="192" spans="1:12" ht="31.5" customHeight="1" x14ac:dyDescent="0.15">
      <c r="A192" s="146" t="s">
        <v>523</v>
      </c>
      <c r="B192" s="146" t="s">
        <v>472</v>
      </c>
      <c r="C192" s="50" t="s">
        <v>889</v>
      </c>
      <c r="D192" s="357"/>
      <c r="E192" s="375"/>
      <c r="F192" s="221"/>
      <c r="G192" s="333" t="s">
        <v>500</v>
      </c>
      <c r="H192" s="353"/>
      <c r="I192" s="332"/>
      <c r="J192" s="352"/>
      <c r="K192" s="123">
        <v>66</v>
      </c>
      <c r="L192" s="221"/>
    </row>
    <row r="193" spans="1:12" ht="31.5" customHeight="1" x14ac:dyDescent="0.15">
      <c r="A193" s="146" t="s">
        <v>523</v>
      </c>
      <c r="B193" s="146" t="s">
        <v>473</v>
      </c>
      <c r="C193" s="50" t="s">
        <v>890</v>
      </c>
      <c r="D193" s="357"/>
      <c r="E193" s="375"/>
      <c r="F193" s="221"/>
      <c r="G193" s="59" t="s">
        <v>736</v>
      </c>
      <c r="H193" s="147"/>
      <c r="I193" s="155" t="s">
        <v>754</v>
      </c>
      <c r="J193" s="352"/>
      <c r="K193" s="123">
        <f>ROUND($K192*92/1000,0)</f>
        <v>6</v>
      </c>
      <c r="L193" s="221"/>
    </row>
    <row r="194" spans="1:12" ht="31.5" customHeight="1" x14ac:dyDescent="0.15">
      <c r="A194" s="146" t="s">
        <v>523</v>
      </c>
      <c r="B194" s="146" t="s">
        <v>474</v>
      </c>
      <c r="C194" s="50" t="s">
        <v>891</v>
      </c>
      <c r="D194" s="357"/>
      <c r="E194" s="375"/>
      <c r="F194" s="221"/>
      <c r="G194" s="59" t="s">
        <v>738</v>
      </c>
      <c r="H194" s="147"/>
      <c r="I194" s="155" t="s">
        <v>756</v>
      </c>
      <c r="J194" s="352"/>
      <c r="K194" s="123">
        <f>ROUND($K192*90/1000,0)</f>
        <v>6</v>
      </c>
      <c r="L194" s="221"/>
    </row>
    <row r="195" spans="1:12" ht="31.5" customHeight="1" x14ac:dyDescent="0.15">
      <c r="A195" s="146" t="s">
        <v>523</v>
      </c>
      <c r="B195" s="146" t="s">
        <v>475</v>
      </c>
      <c r="C195" s="50" t="s">
        <v>892</v>
      </c>
      <c r="D195" s="357"/>
      <c r="E195" s="375"/>
      <c r="F195" s="221"/>
      <c r="G195" s="59" t="s">
        <v>740</v>
      </c>
      <c r="H195" s="147"/>
      <c r="I195" s="155" t="s">
        <v>758</v>
      </c>
      <c r="J195" s="352"/>
      <c r="K195" s="123">
        <f>ROUND($K192*80/1000,0)</f>
        <v>5</v>
      </c>
      <c r="L195" s="221"/>
    </row>
    <row r="196" spans="1:12" ht="31.5" customHeight="1" x14ac:dyDescent="0.15">
      <c r="A196" s="146" t="s">
        <v>523</v>
      </c>
      <c r="B196" s="146">
        <v>7540</v>
      </c>
      <c r="C196" s="50" t="s">
        <v>578</v>
      </c>
      <c r="D196" s="357"/>
      <c r="E196" s="375"/>
      <c r="F196" s="221"/>
      <c r="G196" s="59" t="s">
        <v>742</v>
      </c>
      <c r="H196" s="147"/>
      <c r="I196" s="155" t="s">
        <v>512</v>
      </c>
      <c r="J196" s="352"/>
      <c r="K196" s="123">
        <f>ROUND($K192*64/1000,0)</f>
        <v>4</v>
      </c>
      <c r="L196" s="221"/>
    </row>
    <row r="197" spans="1:12" ht="31.5" customHeight="1" x14ac:dyDescent="0.15">
      <c r="A197" s="146" t="s">
        <v>523</v>
      </c>
      <c r="B197" s="146">
        <v>8522</v>
      </c>
      <c r="C197" s="50" t="s">
        <v>893</v>
      </c>
      <c r="D197" s="357"/>
      <c r="E197" s="375"/>
      <c r="F197" s="221"/>
      <c r="G197" s="151" t="s">
        <v>324</v>
      </c>
      <c r="H197" s="147"/>
      <c r="I197" s="155" t="s">
        <v>366</v>
      </c>
      <c r="J197" s="352"/>
      <c r="K197" s="123">
        <f>ROUND(-$K192*1/100,0)</f>
        <v>-1</v>
      </c>
      <c r="L197" s="221"/>
    </row>
    <row r="198" spans="1:12" ht="31.5" customHeight="1" x14ac:dyDescent="0.15">
      <c r="A198" s="146" t="s">
        <v>523</v>
      </c>
      <c r="B198" s="146">
        <v>9522</v>
      </c>
      <c r="C198" s="50" t="s">
        <v>894</v>
      </c>
      <c r="D198" s="359"/>
      <c r="E198" s="376"/>
      <c r="F198" s="222"/>
      <c r="G198" s="151" t="s">
        <v>368</v>
      </c>
      <c r="H198" s="147"/>
      <c r="I198" s="155" t="s">
        <v>366</v>
      </c>
      <c r="J198" s="352"/>
      <c r="K198" s="123">
        <f>ROUND(-$K192*1/100,0)</f>
        <v>-1</v>
      </c>
      <c r="L198" s="222"/>
    </row>
    <row r="199" spans="1:12" ht="31.5" customHeight="1" x14ac:dyDescent="0.15">
      <c r="A199" s="34" t="s">
        <v>751</v>
      </c>
      <c r="B199" s="43"/>
      <c r="C199" s="36"/>
      <c r="D199" s="37"/>
      <c r="E199" s="37"/>
      <c r="F199" s="67"/>
      <c r="G199" s="39"/>
      <c r="H199" s="39"/>
      <c r="I199" s="39"/>
      <c r="J199" s="88"/>
      <c r="K199" s="139"/>
      <c r="L199" s="67"/>
    </row>
    <row r="200" spans="1:12" ht="31.5" customHeight="1" x14ac:dyDescent="0.15">
      <c r="A200" s="34"/>
      <c r="B200" s="43"/>
      <c r="C200" s="36"/>
      <c r="D200" s="37"/>
      <c r="E200" s="37"/>
      <c r="F200" s="67"/>
      <c r="G200" s="39"/>
      <c r="H200" s="39"/>
      <c r="I200" s="39"/>
      <c r="J200" s="88"/>
      <c r="K200" s="139"/>
      <c r="L200" s="67"/>
    </row>
  </sheetData>
  <mergeCells count="97">
    <mergeCell ref="L185:L198"/>
    <mergeCell ref="G192:I192"/>
    <mergeCell ref="D143:E198"/>
    <mergeCell ref="F143:F156"/>
    <mergeCell ref="G143:I143"/>
    <mergeCell ref="J143:J198"/>
    <mergeCell ref="L143:L156"/>
    <mergeCell ref="G150:I150"/>
    <mergeCell ref="F157:F170"/>
    <mergeCell ref="G157:I157"/>
    <mergeCell ref="L157:L170"/>
    <mergeCell ref="G164:I164"/>
    <mergeCell ref="F171:F184"/>
    <mergeCell ref="G171:I171"/>
    <mergeCell ref="L171:L184"/>
    <mergeCell ref="G178:I178"/>
    <mergeCell ref="F185:F198"/>
    <mergeCell ref="G185:I185"/>
    <mergeCell ref="A141:B141"/>
    <mergeCell ref="C141:C142"/>
    <mergeCell ref="D141:J142"/>
    <mergeCell ref="L141:L142"/>
    <mergeCell ref="K141:K142"/>
    <mergeCell ref="F111:F124"/>
    <mergeCell ref="G111:I111"/>
    <mergeCell ref="L111:L124"/>
    <mergeCell ref="G118:I118"/>
    <mergeCell ref="F125:F138"/>
    <mergeCell ref="G125:I125"/>
    <mergeCell ref="L125:L138"/>
    <mergeCell ref="G132:I132"/>
    <mergeCell ref="D77:F78"/>
    <mergeCell ref="L77:L78"/>
    <mergeCell ref="D79:F79"/>
    <mergeCell ref="G79:J79"/>
    <mergeCell ref="D83:E138"/>
    <mergeCell ref="F83:F96"/>
    <mergeCell ref="G83:I83"/>
    <mergeCell ref="J83:J138"/>
    <mergeCell ref="L83:L96"/>
    <mergeCell ref="G90:I90"/>
    <mergeCell ref="F97:F110"/>
    <mergeCell ref="G97:I97"/>
    <mergeCell ref="L97:L110"/>
    <mergeCell ref="G104:I104"/>
    <mergeCell ref="A81:B81"/>
    <mergeCell ref="C81:C82"/>
    <mergeCell ref="D81:J82"/>
    <mergeCell ref="L81:L82"/>
    <mergeCell ref="K81:K82"/>
    <mergeCell ref="L62:L76"/>
    <mergeCell ref="D69:E74"/>
    <mergeCell ref="F69:F70"/>
    <mergeCell ref="F71:F72"/>
    <mergeCell ref="F73:F74"/>
    <mergeCell ref="D75:F76"/>
    <mergeCell ref="G75:J75"/>
    <mergeCell ref="G76:J76"/>
    <mergeCell ref="D66:D67"/>
    <mergeCell ref="E66:F66"/>
    <mergeCell ref="G66:J66"/>
    <mergeCell ref="E67:F67"/>
    <mergeCell ref="G67:J67"/>
    <mergeCell ref="D68:F68"/>
    <mergeCell ref="G68:J68"/>
    <mergeCell ref="D64:F64"/>
    <mergeCell ref="G64:J64"/>
    <mergeCell ref="D65:F65"/>
    <mergeCell ref="G65:J65"/>
    <mergeCell ref="F47:F60"/>
    <mergeCell ref="G47:J47"/>
    <mergeCell ref="G61:J61"/>
    <mergeCell ref="D62:F62"/>
    <mergeCell ref="G62:J62"/>
    <mergeCell ref="D63:F63"/>
    <mergeCell ref="G63:J63"/>
    <mergeCell ref="L47:L60"/>
    <mergeCell ref="G54:J54"/>
    <mergeCell ref="A4:L4"/>
    <mergeCell ref="D5:E60"/>
    <mergeCell ref="F5:F18"/>
    <mergeCell ref="G5:J5"/>
    <mergeCell ref="L5:L18"/>
    <mergeCell ref="G12:J12"/>
    <mergeCell ref="F19:F32"/>
    <mergeCell ref="G19:J19"/>
    <mergeCell ref="L19:L32"/>
    <mergeCell ref="G26:J26"/>
    <mergeCell ref="A2:B2"/>
    <mergeCell ref="C2:C3"/>
    <mergeCell ref="D2:J3"/>
    <mergeCell ref="L2:L3"/>
    <mergeCell ref="F33:F46"/>
    <mergeCell ref="G33:J33"/>
    <mergeCell ref="L33:L46"/>
    <mergeCell ref="G40:J40"/>
    <mergeCell ref="K2:K3"/>
  </mergeCells>
  <phoneticPr fontId="12"/>
  <pageMargins left="0.70866141732283472" right="0.70866141732283472" top="0.74803149606299213" bottom="0.74803149606299213" header="0.31496062992125984" footer="0.31496062992125984"/>
  <pageSetup paperSize="9" scale="20" fitToHeight="0" orientation="portrait" r:id="rId1"/>
  <rowBreaks count="2" manualBreakCount="2">
    <brk id="79" max="16383" man="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O38"/>
  <sheetViews>
    <sheetView view="pageBreakPreview" zoomScale="70" zoomScaleNormal="80" zoomScaleSheetLayoutView="70" workbookViewId="0">
      <selection activeCell="I31" sqref="I31"/>
    </sheetView>
  </sheetViews>
  <sheetFormatPr defaultRowHeight="13.5" x14ac:dyDescent="0.15"/>
  <cols>
    <col min="1" max="2" width="14.25" style="90" customWidth="1"/>
    <col min="3" max="3" width="91.625" style="90" customWidth="1"/>
    <col min="4" max="4" width="11" style="90" customWidth="1"/>
    <col min="5" max="5" width="9" style="90"/>
    <col min="6" max="6" width="20.125" style="90" customWidth="1"/>
    <col min="7" max="7" width="47.375" style="90" bestFit="1" customWidth="1"/>
    <col min="8" max="8" width="31.875" style="90" customWidth="1"/>
    <col min="9" max="9" width="23.625" style="90" customWidth="1"/>
    <col min="10" max="10" width="13.875" style="90" customWidth="1"/>
    <col min="11" max="12" width="14.25" style="90" customWidth="1"/>
    <col min="13" max="16384" width="9" style="90"/>
  </cols>
  <sheetData>
    <row r="1" spans="1:12" s="31" customFormat="1" ht="30" customHeight="1" thickBot="1" x14ac:dyDescent="0.2">
      <c r="A1" s="34" t="s">
        <v>155</v>
      </c>
      <c r="B1" s="32"/>
      <c r="K1" s="56"/>
      <c r="L1" s="32"/>
    </row>
    <row r="2" spans="1:12" s="124" customFormat="1" ht="25.5" customHeight="1" x14ac:dyDescent="0.15">
      <c r="A2" s="384" t="s">
        <v>2</v>
      </c>
      <c r="B2" s="385"/>
      <c r="C2" s="386" t="s">
        <v>3</v>
      </c>
      <c r="D2" s="385" t="s">
        <v>4</v>
      </c>
      <c r="E2" s="385"/>
      <c r="F2" s="385"/>
      <c r="G2" s="385"/>
      <c r="H2" s="385"/>
      <c r="I2" s="385"/>
      <c r="J2" s="385"/>
      <c r="K2" s="389" t="s">
        <v>501</v>
      </c>
      <c r="L2" s="387" t="s">
        <v>8</v>
      </c>
    </row>
    <row r="3" spans="1:12" s="124" customFormat="1" ht="25.5" customHeight="1" x14ac:dyDescent="0.15">
      <c r="A3" s="61" t="s">
        <v>0</v>
      </c>
      <c r="B3" s="92" t="s">
        <v>1</v>
      </c>
      <c r="C3" s="208"/>
      <c r="D3" s="207"/>
      <c r="E3" s="207"/>
      <c r="F3" s="207"/>
      <c r="G3" s="198"/>
      <c r="H3" s="198"/>
      <c r="I3" s="198"/>
      <c r="J3" s="198"/>
      <c r="K3" s="196"/>
      <c r="L3" s="388"/>
    </row>
    <row r="4" spans="1:12" ht="27.75" customHeight="1" x14ac:dyDescent="0.15">
      <c r="A4" s="62" t="s">
        <v>142</v>
      </c>
      <c r="B4" s="91">
        <v>1001</v>
      </c>
      <c r="C4" s="59" t="s">
        <v>149</v>
      </c>
      <c r="D4" s="355" t="s">
        <v>502</v>
      </c>
      <c r="E4" s="356"/>
      <c r="F4" s="374"/>
      <c r="G4" s="391">
        <v>442</v>
      </c>
      <c r="H4" s="392"/>
      <c r="I4" s="392"/>
      <c r="J4" s="58" t="s">
        <v>145</v>
      </c>
      <c r="K4" s="141">
        <v>442</v>
      </c>
      <c r="L4" s="381" t="s">
        <v>9</v>
      </c>
    </row>
    <row r="5" spans="1:12" ht="27.75" customHeight="1" x14ac:dyDescent="0.15">
      <c r="A5" s="62" t="s">
        <v>142</v>
      </c>
      <c r="B5" s="91">
        <v>1011</v>
      </c>
      <c r="C5" s="59" t="s">
        <v>237</v>
      </c>
      <c r="D5" s="357"/>
      <c r="E5" s="358"/>
      <c r="F5" s="375"/>
      <c r="G5" s="76" t="s">
        <v>235</v>
      </c>
      <c r="H5" s="79"/>
      <c r="I5" s="94" t="s">
        <v>234</v>
      </c>
      <c r="J5" s="58" t="s">
        <v>233</v>
      </c>
      <c r="K5" s="141">
        <f>ROUND(K4-K4*1/100,0)</f>
        <v>438</v>
      </c>
      <c r="L5" s="382"/>
    </row>
    <row r="6" spans="1:12" ht="27.75" customHeight="1" x14ac:dyDescent="0.15">
      <c r="A6" s="62" t="s">
        <v>142</v>
      </c>
      <c r="B6" s="91">
        <v>1012</v>
      </c>
      <c r="C6" s="59" t="s">
        <v>503</v>
      </c>
      <c r="D6" s="357"/>
      <c r="E6" s="358"/>
      <c r="F6" s="375"/>
      <c r="G6" s="81" t="s">
        <v>294</v>
      </c>
      <c r="H6" s="78" t="s">
        <v>232</v>
      </c>
      <c r="I6" s="94" t="s">
        <v>234</v>
      </c>
      <c r="J6" s="58" t="s">
        <v>233</v>
      </c>
      <c r="K6" s="141">
        <f>ROUND(K5-K4*1/100,0)</f>
        <v>434</v>
      </c>
      <c r="L6" s="382"/>
    </row>
    <row r="7" spans="1:12" ht="27.75" customHeight="1" x14ac:dyDescent="0.15">
      <c r="A7" s="62" t="s">
        <v>142</v>
      </c>
      <c r="B7" s="91">
        <v>1013</v>
      </c>
      <c r="C7" s="59" t="s">
        <v>238</v>
      </c>
      <c r="D7" s="357"/>
      <c r="E7" s="358"/>
      <c r="F7" s="375"/>
      <c r="G7" s="217" t="s">
        <v>232</v>
      </c>
      <c r="H7" s="348"/>
      <c r="I7" s="96" t="s">
        <v>236</v>
      </c>
      <c r="J7" s="58" t="s">
        <v>233</v>
      </c>
      <c r="K7" s="141">
        <f>ROUND(K4-K4*1/100,0)</f>
        <v>438</v>
      </c>
      <c r="L7" s="382"/>
    </row>
    <row r="8" spans="1:12" ht="27.75" customHeight="1" x14ac:dyDescent="0.15">
      <c r="A8" s="62" t="s">
        <v>142</v>
      </c>
      <c r="B8" s="91">
        <v>1002</v>
      </c>
      <c r="C8" s="59" t="s">
        <v>150</v>
      </c>
      <c r="D8" s="357"/>
      <c r="E8" s="358"/>
      <c r="F8" s="375"/>
      <c r="G8" s="377">
        <f>ROUND(G4*0.7,0)</f>
        <v>309</v>
      </c>
      <c r="H8" s="378"/>
      <c r="I8" s="378"/>
      <c r="J8" s="58" t="s">
        <v>145</v>
      </c>
      <c r="K8" s="141">
        <v>309</v>
      </c>
      <c r="L8" s="382"/>
    </row>
    <row r="9" spans="1:12" ht="27.75" customHeight="1" x14ac:dyDescent="0.15">
      <c r="A9" s="62" t="s">
        <v>142</v>
      </c>
      <c r="B9" s="91">
        <v>1021</v>
      </c>
      <c r="C9" s="59" t="s">
        <v>239</v>
      </c>
      <c r="D9" s="357"/>
      <c r="E9" s="358"/>
      <c r="F9" s="375"/>
      <c r="G9" s="76" t="s">
        <v>235</v>
      </c>
      <c r="H9" s="79"/>
      <c r="I9" s="94" t="s">
        <v>234</v>
      </c>
      <c r="J9" s="58" t="s">
        <v>233</v>
      </c>
      <c r="K9" s="141">
        <f>ROUND(K8-K8*1/100,0)</f>
        <v>306</v>
      </c>
      <c r="L9" s="382"/>
    </row>
    <row r="10" spans="1:12" ht="27.75" customHeight="1" x14ac:dyDescent="0.15">
      <c r="A10" s="62" t="s">
        <v>142</v>
      </c>
      <c r="B10" s="91">
        <v>1022</v>
      </c>
      <c r="C10" s="59" t="s">
        <v>504</v>
      </c>
      <c r="D10" s="357"/>
      <c r="E10" s="358"/>
      <c r="F10" s="375"/>
      <c r="G10" s="81" t="s">
        <v>295</v>
      </c>
      <c r="H10" s="78" t="s">
        <v>232</v>
      </c>
      <c r="I10" s="94" t="s">
        <v>234</v>
      </c>
      <c r="J10" s="58" t="s">
        <v>233</v>
      </c>
      <c r="K10" s="141">
        <f>ROUND(K9-K8*1/100,0)</f>
        <v>303</v>
      </c>
      <c r="L10" s="382"/>
    </row>
    <row r="11" spans="1:12" ht="27.75" customHeight="1" x14ac:dyDescent="0.15">
      <c r="A11" s="62" t="s">
        <v>142</v>
      </c>
      <c r="B11" s="91">
        <v>1023</v>
      </c>
      <c r="C11" s="59" t="s">
        <v>240</v>
      </c>
      <c r="D11" s="357"/>
      <c r="E11" s="358"/>
      <c r="F11" s="375"/>
      <c r="G11" s="217" t="s">
        <v>232</v>
      </c>
      <c r="H11" s="348"/>
      <c r="I11" s="96" t="s">
        <v>236</v>
      </c>
      <c r="J11" s="58" t="s">
        <v>233</v>
      </c>
      <c r="K11" s="141">
        <f>ROUND(K8-K8*1/100,0)</f>
        <v>306</v>
      </c>
      <c r="L11" s="382"/>
    </row>
    <row r="12" spans="1:12" ht="27.75" customHeight="1" x14ac:dyDescent="0.15">
      <c r="A12" s="62" t="s">
        <v>142</v>
      </c>
      <c r="B12" s="91">
        <v>1003</v>
      </c>
      <c r="C12" s="59" t="s">
        <v>151</v>
      </c>
      <c r="D12" s="357"/>
      <c r="E12" s="358"/>
      <c r="F12" s="375"/>
      <c r="G12" s="379">
        <f>ROUND(G4*0.6,0)</f>
        <v>265</v>
      </c>
      <c r="H12" s="380"/>
      <c r="I12" s="380"/>
      <c r="J12" s="58" t="s">
        <v>145</v>
      </c>
      <c r="K12" s="141">
        <v>265</v>
      </c>
      <c r="L12" s="382"/>
    </row>
    <row r="13" spans="1:12" ht="27.75" customHeight="1" x14ac:dyDescent="0.15">
      <c r="A13" s="62" t="s">
        <v>142</v>
      </c>
      <c r="B13" s="91">
        <v>1031</v>
      </c>
      <c r="C13" s="59" t="s">
        <v>241</v>
      </c>
      <c r="D13" s="357"/>
      <c r="E13" s="358"/>
      <c r="F13" s="375"/>
      <c r="G13" s="76" t="s">
        <v>235</v>
      </c>
      <c r="H13" s="79"/>
      <c r="I13" s="94" t="s">
        <v>234</v>
      </c>
      <c r="J13" s="58" t="s">
        <v>233</v>
      </c>
      <c r="K13" s="141">
        <f>ROUND(K12-K12*1/100,0)</f>
        <v>262</v>
      </c>
      <c r="L13" s="382"/>
    </row>
    <row r="14" spans="1:12" ht="27.75" customHeight="1" x14ac:dyDescent="0.15">
      <c r="A14" s="62" t="s">
        <v>142</v>
      </c>
      <c r="B14" s="91">
        <v>1032</v>
      </c>
      <c r="C14" s="59" t="s">
        <v>505</v>
      </c>
      <c r="D14" s="357"/>
      <c r="E14" s="358"/>
      <c r="F14" s="375"/>
      <c r="G14" s="81" t="s">
        <v>295</v>
      </c>
      <c r="H14" s="78" t="s">
        <v>232</v>
      </c>
      <c r="I14" s="94" t="s">
        <v>234</v>
      </c>
      <c r="J14" s="58" t="s">
        <v>233</v>
      </c>
      <c r="K14" s="141">
        <f>ROUND(K13-K12*1/100,0)</f>
        <v>259</v>
      </c>
      <c r="L14" s="382"/>
    </row>
    <row r="15" spans="1:12" ht="27.75" customHeight="1" x14ac:dyDescent="0.15">
      <c r="A15" s="62" t="s">
        <v>142</v>
      </c>
      <c r="B15" s="91">
        <v>1033</v>
      </c>
      <c r="C15" s="59" t="s">
        <v>242</v>
      </c>
      <c r="D15" s="359"/>
      <c r="E15" s="360"/>
      <c r="F15" s="376"/>
      <c r="G15" s="217" t="s">
        <v>232</v>
      </c>
      <c r="H15" s="348"/>
      <c r="I15" s="96" t="s">
        <v>236</v>
      </c>
      <c r="J15" s="58" t="s">
        <v>233</v>
      </c>
      <c r="K15" s="141">
        <f>ROUND(K12-K12*1/100,0)</f>
        <v>262</v>
      </c>
      <c r="L15" s="382"/>
    </row>
    <row r="16" spans="1:12" ht="27.75" customHeight="1" x14ac:dyDescent="0.15">
      <c r="A16" s="62" t="s">
        <v>142</v>
      </c>
      <c r="B16" s="91">
        <v>3001</v>
      </c>
      <c r="C16" s="50" t="s">
        <v>143</v>
      </c>
      <c r="D16" s="223" t="s">
        <v>230</v>
      </c>
      <c r="E16" s="223"/>
      <c r="F16" s="223"/>
      <c r="G16" s="393">
        <v>300</v>
      </c>
      <c r="H16" s="394"/>
      <c r="I16" s="394"/>
      <c r="J16" s="58" t="s">
        <v>144</v>
      </c>
      <c r="K16" s="141">
        <v>300</v>
      </c>
      <c r="L16" s="382"/>
    </row>
    <row r="17" spans="1:12" ht="27.75" customHeight="1" thickBot="1" x14ac:dyDescent="0.2">
      <c r="A17" s="63" t="s">
        <v>142</v>
      </c>
      <c r="B17" s="64">
        <v>6001</v>
      </c>
      <c r="C17" s="65" t="s">
        <v>173</v>
      </c>
      <c r="D17" s="390" t="s">
        <v>231</v>
      </c>
      <c r="E17" s="390"/>
      <c r="F17" s="390"/>
      <c r="G17" s="395">
        <v>300</v>
      </c>
      <c r="H17" s="396"/>
      <c r="I17" s="396"/>
      <c r="J17" s="66" t="s">
        <v>144</v>
      </c>
      <c r="K17" s="142">
        <v>300</v>
      </c>
      <c r="L17" s="383"/>
    </row>
    <row r="18" spans="1:12" x14ac:dyDescent="0.15">
      <c r="K18" s="143"/>
    </row>
    <row r="29" spans="1:12" x14ac:dyDescent="0.15">
      <c r="H29" s="143"/>
    </row>
    <row r="38" spans="15:15" x14ac:dyDescent="0.15">
      <c r="O38" s="90" t="s">
        <v>222</v>
      </c>
    </row>
  </sheetData>
  <mergeCells count="17">
    <mergeCell ref="G7:H7"/>
    <mergeCell ref="G8:I8"/>
    <mergeCell ref="G12:I12"/>
    <mergeCell ref="G11:H11"/>
    <mergeCell ref="L4:L17"/>
    <mergeCell ref="A2:B2"/>
    <mergeCell ref="C2:C3"/>
    <mergeCell ref="D2:J3"/>
    <mergeCell ref="L2:L3"/>
    <mergeCell ref="K2:K3"/>
    <mergeCell ref="D16:F16"/>
    <mergeCell ref="D17:F17"/>
    <mergeCell ref="G4:I4"/>
    <mergeCell ref="D4:F15"/>
    <mergeCell ref="G15:H15"/>
    <mergeCell ref="G16:I16"/>
    <mergeCell ref="G17:I17"/>
  </mergeCells>
  <phoneticPr fontId="4"/>
  <pageMargins left="0.70866141732283472" right="0.62992125984251968" top="0.74803149606299213" bottom="0.74803149606299213"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Ａ2訪問型(介護予防訪問介護相当）</vt:lpstr>
      <vt:lpstr>Ａ３訪問型(健康づくりヘルパー)</vt:lpstr>
      <vt:lpstr>5通所型(緩和)</vt:lpstr>
      <vt:lpstr>Ａ３訪問型【給付制限】70%</vt:lpstr>
      <vt:lpstr>Ａ３訪問型【給付制限】60%</vt:lpstr>
      <vt:lpstr>Ａ6通所型(介護予防通所介護相当)</vt:lpstr>
      <vt:lpstr>Ａ７通所型【給付制限】70%</vt:lpstr>
      <vt:lpstr>Ａ７通所型【給付制限】 60%</vt:lpstr>
      <vt:lpstr>AF介護予防ケアマネジメント</vt:lpstr>
      <vt:lpstr>'5通所型(緩和)'!Print_Area</vt:lpstr>
      <vt:lpstr>'Ａ３訪問型(健康づくりヘルパー)'!Print_Area</vt:lpstr>
      <vt:lpstr>'Ａ３訪問型【給付制限】60%'!Print_Area</vt:lpstr>
      <vt:lpstr>'Ａ３訪問型【給付制限】70%'!Print_Area</vt:lpstr>
      <vt:lpstr>'Ａ6通所型(介護予防通所介護相当)'!Print_Area</vt:lpstr>
      <vt:lpstr>'Ａ７通所型【給付制限】 60%'!Print_Area</vt:lpstr>
      <vt:lpstr>'Ａ７通所型【給付制限】70%'!Print_Area</vt:lpstr>
      <vt:lpstr>AF介護予防ケアマネジメント!Print_Area</vt:lpstr>
    </vt:vector>
  </TitlesOfParts>
  <Company>上越市役所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joho setup</dc:creator>
  <cp:lastModifiedBy>はせがわ　みか</cp:lastModifiedBy>
  <cp:lastPrinted>2025-03-31T06:28:25Z</cp:lastPrinted>
  <dcterms:created xsi:type="dcterms:W3CDTF">2015-04-21T10:31:57Z</dcterms:created>
  <dcterms:modified xsi:type="dcterms:W3CDTF">2025-03-31T06:28:32Z</dcterms:modified>
</cp:coreProperties>
</file>