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XUzRkUlr0fgWXU4i6uW8aFj3OyNL/FWvvQgNVOW6lVjh+A1bVYXcOwd/ZGgdU4yxk05PAzLN5ZXo136UAxPIQ==" workbookSaltValue="m38re6396m5defZ+gKnSrA==" workbookSpinCount="100000"/>
  <bookViews>
    <workbookView xWindow="0" yWindow="0" windowWidth="23040" windowHeight="921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<sst xmlns="http://schemas.openxmlformats.org/spreadsheetml/2006/main" xmlns:r="http://schemas.openxmlformats.org/officeDocument/2006/relationships" count="121" uniqueCount="121">
  <si>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</si>
  <si>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</si>
  <si>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</si>
  <si>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</si>
  <si>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</si>
  <si>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</si>
  <si>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</si>
  <si>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</si>
  <si>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</si>
  <si>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</si>
  <si>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</si>
  <si>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</si>
  <si>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</si>
  <si>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</si>
  <si>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</si>
  <si>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</si>
  <si>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</si>
  <si>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</si>
  <si>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</si>
  <si>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</si>
  <si>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</si>
  <si>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</si>
  <si>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</si>
  <si>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</si>
  <si>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</si>
  <si>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</si>
  <si>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</si>
  <si>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</si>
  <si>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</si>
  <si>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</si>
  <si>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</si>
  <si>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</si>
  <si>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</si>
  <si>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</si>
  <si>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</si>
  <si>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</si>
  <si>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</si>
  <si>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</si>
  <si>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</si>
  <si>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</si>
  <si>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</si>
  <si>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</si>
  <si>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</si>
  <si>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</si>
  <si>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</si>
  <si>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</si>
  <si>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</si>
  <si>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</si>
  <si>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</si>
  <si>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</si>
  <si>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</si>
  <si>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</si>
  <si>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</si>
  <si>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</si>
  <si>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</si>
  <si>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</si>
  <si>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</si>
  <si>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</si>
  <si>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</si>
  <si>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</si>
  <si>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</si>
  <si>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</si>
  <si>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</si>
  <si>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</si>
  <si>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</si>
  <si>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</si>
  <si>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</si>
  <si>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</si>
  <si>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</si>
  <si>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</si>
  <si>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</si>
  <si>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</si>
  <si>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</si>
  <si>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</si>
  <si>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</si>
  <si>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</si>
  <si>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</si>
  <si>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</si>
  <si>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</si>
  <si>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敷地の地価は近傍地より求めたものである。JR富士川駅に隣接しており、敷地面積は大規模である。設備投資見込額は補修工事費及び修繕費を見込んでいる。</t>
    <rPh sb="27" eb="29">
      <t>リンセツ</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</si>
  <si>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</si>
  <si>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</si>
  <si>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</si>
  <si>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</si>
  <si>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</si>
  <si>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</si>
  <si>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</si>
  <si>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</si>
  <si>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</si>
  <si>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</si>
  <si>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</si>
  <si>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</si>
  <si>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</si>
  <si>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</si>
  <si>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</si>
  <si>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</si>
  <si>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</si>
  <si>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</si>
  <si>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</si>
  <si>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</si>
  <si>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</si>
  <si>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</si>
  <si>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</si>
  <si>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</si>
  <si>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</si>
  <si>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富士川駅東駐車場</t>
  </si>
  <si>
    <t>法非適用</t>
  </si>
  <si>
    <t>駐車場整備事業</t>
  </si>
  <si>
    <t>Ａ３Ｂ１</t>
  </si>
  <si>
    <t>該当数値なし</t>
  </si>
  <si>
    <t>届出駐車場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</si>
  <si>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</si>
  <si>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</si>
  <si>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</si>
  <si>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</si>
  <si>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</si>
  <si>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</si>
  <si>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</si>
  <si>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収容台数のうち約50台分を月極利用枠として運用しているため、稼働率は低く推移している。収益等の状況と同様、駅利用者数が増加（回復）傾向にあることから、少しずつではあるが駐車場の利用も増加したものと思われる。</t>
    <rPh sb="0" eb="2">
      <t>シュウヨウ</t>
    </rPh>
    <rPh sb="2" eb="4">
      <t>ダイスウ</t>
    </rPh>
    <rPh sb="7" eb="8">
      <t>ヤク</t>
    </rPh>
    <rPh sb="10" eb="12">
      <t>ダイブン</t>
    </rPh>
    <rPh sb="13" eb="15">
      <t>ツキギメ</t>
    </rPh>
    <rPh sb="15" eb="17">
      <t>リヨウ</t>
    </rPh>
    <rPh sb="17" eb="18">
      <t>ワク</t>
    </rPh>
    <rPh sb="21" eb="23">
      <t>ウンヨウ</t>
    </rPh>
    <phoneticPr fontId="1"/>
  </si>
  <si>
    <t>収益等は高いが稼働率は低い傾向が続いている。JR富士川駅利用者の多くが利用する駐車場として、開設以来多くの利用者に支えられ、依然として利用者のニーズがあることから、当面は現状の管理を継続する中で収益向上を目指す。</t>
  </si>
  <si>
    <r>
      <t>この駐車場はJR富士川駅に隣接しており認知度は高い。収益的収支比率は</t>
    </r>
    <r>
      <rPr>
        <sz val="11"/>
        <color auto="1"/>
        <rFont val="ＭＳ ゴシック"/>
      </rPr>
      <t>100％を上回り、他会計から補助金を得ることなく収益を上げている。新型コロナウイルス感染症の影響により令和2年度に収益が悪化したものの、駅利用者数が増加（回復）傾向にあることや、R2年度に料金改定を行ったことで収益等の状況は改善傾向が見られる。</t>
    </r>
    <rPh sb="10" eb="11">
      <t>カワ</t>
    </rPh>
    <rPh sb="13" eb="15">
      <t>リンセツ</t>
    </rPh>
    <rPh sb="40" eb="41">
      <t>マワ</t>
    </rPh>
    <rPh sb="43" eb="44">
      <t>ホカ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</si>
</sst>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801406503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402.3</c:v>
                </c:pt>
                <c:pt idx="1">
                  <c:v>152.4</c:v>
                </c:pt>
                <c:pt idx="2">
                  <c:v>198.7</c:v>
                </c:pt>
                <c:pt idx="3">
                  <c:v>229.5</c:v>
                </c:pt>
                <c:pt idx="4">
                  <c:v>231.9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795085397"/>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738230185"/>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096832361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860050890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52</c:v>
                </c:pt>
                <c:pt idx="1">
                  <c:v>21.3</c:v>
                </c:pt>
                <c:pt idx="2">
                  <c:v>24.4</c:v>
                </c:pt>
                <c:pt idx="3">
                  <c:v>32.299999999999997</c:v>
                </c:pt>
                <c:pt idx="4">
                  <c:v>39.4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428683055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75</c:v>
                </c:pt>
                <c:pt idx="1">
                  <c:v>33.9</c:v>
                </c:pt>
                <c:pt idx="2">
                  <c:v>48.5</c:v>
                </c:pt>
                <c:pt idx="3">
                  <c:v>56.2</c:v>
                </c:pt>
                <c:pt idx="4">
                  <c:v>54.6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4733625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11164</c:v>
                </c:pt>
                <c:pt idx="1">
                  <c:v>2333</c:v>
                </c:pt>
                <c:pt idx="2">
                  <c:v>4000</c:v>
                </c:pt>
                <c:pt idx="3">
                  <c:v>5396</c:v>
                </c:pt>
                <c:pt idx="4">
                  <c:v>6919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B31" zoomScale="85" zoomScaleNormal="85" zoomScaleSheetLayoutView="70" workbookViewId="0">
      <selection activeCell="ND15" sqref="ND15:NR30"/>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富士川駅東駐車場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2</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13</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15</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9</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14</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16</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12</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6"/>
      <c r="NF7" s="86"/>
      <c r="NG7" s="86"/>
      <c r="NH7" s="86"/>
      <c r="NI7" s="86"/>
      <c r="NJ7" s="86"/>
      <c r="NK7" s="86"/>
      <c r="NL7" s="86"/>
      <c r="NM7" s="86"/>
      <c r="NN7" s="86"/>
      <c r="NO7" s="86"/>
      <c r="NP7" s="86"/>
      <c r="NQ7" s="97"/>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1777</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19</v>
      </c>
      <c r="NE8" s="87"/>
      <c r="NF8" s="94" t="s">
        <v>21</v>
      </c>
      <c r="NG8" s="94"/>
      <c r="NH8" s="94"/>
      <c r="NI8" s="94"/>
      <c r="NJ8" s="94"/>
      <c r="NK8" s="94"/>
      <c r="NL8" s="94"/>
      <c r="NM8" s="94"/>
      <c r="NN8" s="94"/>
      <c r="NO8" s="94"/>
      <c r="NP8" s="94"/>
      <c r="NQ8" s="98"/>
    </row>
    <row r="9" spans="1:382" ht="18.75" customHeight="1">
      <c r="A9" s="2"/>
      <c r="B9" s="7" t="s">
        <v>23</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30</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32</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34</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35</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38</v>
      </c>
      <c r="NE9" s="88"/>
      <c r="NF9" s="95" t="s">
        <v>40</v>
      </c>
      <c r="NG9" s="95"/>
      <c r="NH9" s="95"/>
      <c r="NI9" s="95"/>
      <c r="NJ9" s="95"/>
      <c r="NK9" s="95"/>
      <c r="NL9" s="95"/>
      <c r="NM9" s="95"/>
      <c r="NN9" s="95"/>
      <c r="NO9" s="95"/>
      <c r="NP9" s="95"/>
      <c r="NQ9" s="99"/>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30</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127</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110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41</v>
      </c>
      <c r="NE10" s="89"/>
      <c r="NF10" s="96" t="s">
        <v>42</v>
      </c>
      <c r="NG10" s="96"/>
      <c r="NH10" s="96"/>
      <c r="NI10" s="96"/>
      <c r="NJ10" s="96"/>
      <c r="NK10" s="96"/>
      <c r="NL10" s="96"/>
      <c r="NM10" s="96"/>
      <c r="NN10" s="96"/>
      <c r="NO10" s="96"/>
      <c r="NP10" s="96"/>
      <c r="NQ10" s="100"/>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90"/>
      <c r="NF14" s="90"/>
      <c r="NG14" s="90"/>
      <c r="NH14" s="90"/>
      <c r="NI14" s="90"/>
      <c r="NJ14" s="90"/>
      <c r="NK14" s="90"/>
      <c r="NL14" s="90"/>
      <c r="NM14" s="90"/>
      <c r="NN14" s="90"/>
      <c r="NO14" s="90"/>
      <c r="NP14" s="90"/>
      <c r="NQ14" s="90"/>
      <c r="NR14" s="101"/>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120</v>
      </c>
      <c r="NE15" s="91"/>
      <c r="NF15" s="91"/>
      <c r="NG15" s="91"/>
      <c r="NH15" s="91"/>
      <c r="NI15" s="91"/>
      <c r="NJ15" s="91"/>
      <c r="NK15" s="91"/>
      <c r="NL15" s="91"/>
      <c r="NM15" s="91"/>
      <c r="NN15" s="91"/>
      <c r="NO15" s="91"/>
      <c r="NP15" s="91"/>
      <c r="NQ15" s="91"/>
      <c r="NR15" s="102"/>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1"/>
      <c r="NF16" s="91"/>
      <c r="NG16" s="91"/>
      <c r="NH16" s="91"/>
      <c r="NI16" s="91"/>
      <c r="NJ16" s="91"/>
      <c r="NK16" s="91"/>
      <c r="NL16" s="91"/>
      <c r="NM16" s="91"/>
      <c r="NN16" s="91"/>
      <c r="NO16" s="91"/>
      <c r="NP16" s="91"/>
      <c r="NQ16" s="91"/>
      <c r="NR16" s="102"/>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1"/>
      <c r="NF17" s="91"/>
      <c r="NG17" s="91"/>
      <c r="NH17" s="91"/>
      <c r="NI17" s="91"/>
      <c r="NJ17" s="91"/>
      <c r="NK17" s="91"/>
      <c r="NL17" s="91"/>
      <c r="NM17" s="91"/>
      <c r="NN17" s="91"/>
      <c r="NO17" s="91"/>
      <c r="NP17" s="91"/>
      <c r="NQ17" s="91"/>
      <c r="NR17" s="102"/>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1"/>
      <c r="NF18" s="91"/>
      <c r="NG18" s="91"/>
      <c r="NH18" s="91"/>
      <c r="NI18" s="91"/>
      <c r="NJ18" s="91"/>
      <c r="NK18" s="91"/>
      <c r="NL18" s="91"/>
      <c r="NM18" s="91"/>
      <c r="NN18" s="91"/>
      <c r="NO18" s="91"/>
      <c r="NP18" s="91"/>
      <c r="NQ18" s="91"/>
      <c r="NR18" s="102"/>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1"/>
      <c r="NF19" s="91"/>
      <c r="NG19" s="91"/>
      <c r="NH19" s="91"/>
      <c r="NI19" s="91"/>
      <c r="NJ19" s="91"/>
      <c r="NK19" s="91"/>
      <c r="NL19" s="91"/>
      <c r="NM19" s="91"/>
      <c r="NN19" s="91"/>
      <c r="NO19" s="91"/>
      <c r="NP19" s="91"/>
      <c r="NQ19" s="91"/>
      <c r="NR19" s="102"/>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1"/>
      <c r="NF20" s="91"/>
      <c r="NG20" s="91"/>
      <c r="NH20" s="91"/>
      <c r="NI20" s="91"/>
      <c r="NJ20" s="91"/>
      <c r="NK20" s="91"/>
      <c r="NL20" s="91"/>
      <c r="NM20" s="91"/>
      <c r="NN20" s="91"/>
      <c r="NO20" s="91"/>
      <c r="NP20" s="91"/>
      <c r="NQ20" s="91"/>
      <c r="NR20" s="102"/>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1"/>
      <c r="NF21" s="91"/>
      <c r="NG21" s="91"/>
      <c r="NH21" s="91"/>
      <c r="NI21" s="91"/>
      <c r="NJ21" s="91"/>
      <c r="NK21" s="91"/>
      <c r="NL21" s="91"/>
      <c r="NM21" s="91"/>
      <c r="NN21" s="91"/>
      <c r="NO21" s="91"/>
      <c r="NP21" s="91"/>
      <c r="NQ21" s="91"/>
      <c r="NR21" s="102"/>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1"/>
      <c r="NF22" s="91"/>
      <c r="NG22" s="91"/>
      <c r="NH22" s="91"/>
      <c r="NI22" s="91"/>
      <c r="NJ22" s="91"/>
      <c r="NK22" s="91"/>
      <c r="NL22" s="91"/>
      <c r="NM22" s="91"/>
      <c r="NN22" s="91"/>
      <c r="NO22" s="91"/>
      <c r="NP22" s="91"/>
      <c r="NQ22" s="91"/>
      <c r="NR22" s="102"/>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1"/>
      <c r="NF23" s="91"/>
      <c r="NG23" s="91"/>
      <c r="NH23" s="91"/>
      <c r="NI23" s="91"/>
      <c r="NJ23" s="91"/>
      <c r="NK23" s="91"/>
      <c r="NL23" s="91"/>
      <c r="NM23" s="91"/>
      <c r="NN23" s="91"/>
      <c r="NO23" s="91"/>
      <c r="NP23" s="91"/>
      <c r="NQ23" s="91"/>
      <c r="NR23" s="102"/>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1"/>
      <c r="NF24" s="91"/>
      <c r="NG24" s="91"/>
      <c r="NH24" s="91"/>
      <c r="NI24" s="91"/>
      <c r="NJ24" s="91"/>
      <c r="NK24" s="91"/>
      <c r="NL24" s="91"/>
      <c r="NM24" s="91"/>
      <c r="NN24" s="91"/>
      <c r="NO24" s="91"/>
      <c r="NP24" s="91"/>
      <c r="NQ24" s="91"/>
      <c r="NR24" s="102"/>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1"/>
      <c r="NF25" s="91"/>
      <c r="NG25" s="91"/>
      <c r="NH25" s="91"/>
      <c r="NI25" s="91"/>
      <c r="NJ25" s="91"/>
      <c r="NK25" s="91"/>
      <c r="NL25" s="91"/>
      <c r="NM25" s="91"/>
      <c r="NN25" s="91"/>
      <c r="NO25" s="91"/>
      <c r="NP25" s="91"/>
      <c r="NQ25" s="91"/>
      <c r="NR25" s="102"/>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1"/>
      <c r="NF26" s="91"/>
      <c r="NG26" s="91"/>
      <c r="NH26" s="91"/>
      <c r="NI26" s="91"/>
      <c r="NJ26" s="91"/>
      <c r="NK26" s="91"/>
      <c r="NL26" s="91"/>
      <c r="NM26" s="91"/>
      <c r="NN26" s="91"/>
      <c r="NO26" s="91"/>
      <c r="NP26" s="91"/>
      <c r="NQ26" s="91"/>
      <c r="NR26" s="102"/>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1"/>
      <c r="NF27" s="91"/>
      <c r="NG27" s="91"/>
      <c r="NH27" s="91"/>
      <c r="NI27" s="91"/>
      <c r="NJ27" s="91"/>
      <c r="NK27" s="91"/>
      <c r="NL27" s="91"/>
      <c r="NM27" s="91"/>
      <c r="NN27" s="91"/>
      <c r="NO27" s="91"/>
      <c r="NP27" s="91"/>
      <c r="NQ27" s="91"/>
      <c r="NR27" s="102"/>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1"/>
      <c r="NF28" s="91"/>
      <c r="NG28" s="91"/>
      <c r="NH28" s="91"/>
      <c r="NI28" s="91"/>
      <c r="NJ28" s="91"/>
      <c r="NK28" s="91"/>
      <c r="NL28" s="91"/>
      <c r="NM28" s="91"/>
      <c r="NN28" s="91"/>
      <c r="NO28" s="91"/>
      <c r="NP28" s="91"/>
      <c r="NQ28" s="91"/>
      <c r="NR28" s="102"/>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1"/>
      <c r="NF29" s="91"/>
      <c r="NG29" s="91"/>
      <c r="NH29" s="91"/>
      <c r="NI29" s="91"/>
      <c r="NJ29" s="91"/>
      <c r="NK29" s="91"/>
      <c r="NL29" s="91"/>
      <c r="NM29" s="91"/>
      <c r="NN29" s="91"/>
      <c r="NO29" s="91"/>
      <c r="NP29" s="91"/>
      <c r="NQ29" s="91"/>
      <c r="NR29" s="102"/>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1"/>
      <c r="NF30" s="91"/>
      <c r="NG30" s="91"/>
      <c r="NH30" s="91"/>
      <c r="NI30" s="91"/>
      <c r="NJ30" s="91"/>
      <c r="NK30" s="91"/>
      <c r="NL30" s="91"/>
      <c r="NM30" s="91"/>
      <c r="NN30" s="91"/>
      <c r="NO30" s="91"/>
      <c r="NP30" s="91"/>
      <c r="NQ30" s="91"/>
      <c r="NR30" s="102"/>
    </row>
    <row r="31" spans="1:382" ht="13.5" customHeight="1">
      <c r="A31" s="2"/>
      <c r="B31" s="12"/>
      <c r="C31" s="2"/>
      <c r="D31" s="2"/>
      <c r="E31" s="2"/>
      <c r="F31" s="2"/>
      <c r="I31" s="25"/>
      <c r="J31" s="27" t="s">
        <v>1</v>
      </c>
      <c r="K31" s="28"/>
      <c r="L31" s="28"/>
      <c r="M31" s="28"/>
      <c r="N31" s="28"/>
      <c r="O31" s="28"/>
      <c r="P31" s="28"/>
      <c r="Q31" s="28"/>
      <c r="R31" s="28"/>
      <c r="S31" s="28"/>
      <c r="T31" s="35"/>
      <c r="U31" s="37">
        <f>データ!Y7</f>
        <v>402.3</v>
      </c>
      <c r="V31" s="37"/>
      <c r="W31" s="37"/>
      <c r="X31" s="37"/>
      <c r="Y31" s="37"/>
      <c r="Z31" s="37"/>
      <c r="AA31" s="37"/>
      <c r="AB31" s="37"/>
      <c r="AC31" s="37"/>
      <c r="AD31" s="37"/>
      <c r="AE31" s="37"/>
      <c r="AF31" s="37"/>
      <c r="AG31" s="37"/>
      <c r="AH31" s="37"/>
      <c r="AI31" s="37"/>
      <c r="AJ31" s="37"/>
      <c r="AK31" s="37"/>
      <c r="AL31" s="37"/>
      <c r="AM31" s="37"/>
      <c r="AN31" s="37">
        <f>データ!Z7</f>
        <v>152.4</v>
      </c>
      <c r="AO31" s="37"/>
      <c r="AP31" s="37"/>
      <c r="AQ31" s="37"/>
      <c r="AR31" s="37"/>
      <c r="AS31" s="37"/>
      <c r="AT31" s="37"/>
      <c r="AU31" s="37"/>
      <c r="AV31" s="37"/>
      <c r="AW31" s="37"/>
      <c r="AX31" s="37"/>
      <c r="AY31" s="37"/>
      <c r="AZ31" s="37"/>
      <c r="BA31" s="37"/>
      <c r="BB31" s="37"/>
      <c r="BC31" s="37"/>
      <c r="BD31" s="37"/>
      <c r="BE31" s="37"/>
      <c r="BF31" s="37"/>
      <c r="BG31" s="37">
        <f>データ!AA7</f>
        <v>198.7</v>
      </c>
      <c r="BH31" s="37"/>
      <c r="BI31" s="37"/>
      <c r="BJ31" s="37"/>
      <c r="BK31" s="37"/>
      <c r="BL31" s="37"/>
      <c r="BM31" s="37"/>
      <c r="BN31" s="37"/>
      <c r="BO31" s="37"/>
      <c r="BP31" s="37"/>
      <c r="BQ31" s="37"/>
      <c r="BR31" s="37"/>
      <c r="BS31" s="37"/>
      <c r="BT31" s="37"/>
      <c r="BU31" s="37"/>
      <c r="BV31" s="37"/>
      <c r="BW31" s="37"/>
      <c r="BX31" s="37"/>
      <c r="BY31" s="37"/>
      <c r="BZ31" s="37">
        <f>データ!AB7</f>
        <v>229.5</v>
      </c>
      <c r="CA31" s="37"/>
      <c r="CB31" s="37"/>
      <c r="CC31" s="37"/>
      <c r="CD31" s="37"/>
      <c r="CE31" s="37"/>
      <c r="CF31" s="37"/>
      <c r="CG31" s="37"/>
      <c r="CH31" s="37"/>
      <c r="CI31" s="37"/>
      <c r="CJ31" s="37"/>
      <c r="CK31" s="37"/>
      <c r="CL31" s="37"/>
      <c r="CM31" s="37"/>
      <c r="CN31" s="37"/>
      <c r="CO31" s="37"/>
      <c r="CP31" s="37"/>
      <c r="CQ31" s="37"/>
      <c r="CR31" s="37"/>
      <c r="CS31" s="37">
        <f>データ!AC7</f>
        <v>231.9</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v>
      </c>
      <c r="IS31" s="28"/>
      <c r="IT31" s="28"/>
      <c r="IU31" s="28"/>
      <c r="IV31" s="28"/>
      <c r="IW31" s="28"/>
      <c r="IX31" s="28"/>
      <c r="IY31" s="28"/>
      <c r="IZ31" s="28"/>
      <c r="JA31" s="28"/>
      <c r="JB31" s="35"/>
      <c r="JC31" s="32">
        <f>データ!DK7</f>
        <v>52</v>
      </c>
      <c r="JD31" s="34"/>
      <c r="JE31" s="34"/>
      <c r="JF31" s="34"/>
      <c r="JG31" s="34"/>
      <c r="JH31" s="34"/>
      <c r="JI31" s="34"/>
      <c r="JJ31" s="34"/>
      <c r="JK31" s="34"/>
      <c r="JL31" s="34"/>
      <c r="JM31" s="34"/>
      <c r="JN31" s="34"/>
      <c r="JO31" s="34"/>
      <c r="JP31" s="34"/>
      <c r="JQ31" s="34"/>
      <c r="JR31" s="34"/>
      <c r="JS31" s="34"/>
      <c r="JT31" s="34"/>
      <c r="JU31" s="40"/>
      <c r="JV31" s="32">
        <f>データ!DL7</f>
        <v>21.3</v>
      </c>
      <c r="JW31" s="34"/>
      <c r="JX31" s="34"/>
      <c r="JY31" s="34"/>
      <c r="JZ31" s="34"/>
      <c r="KA31" s="34"/>
      <c r="KB31" s="34"/>
      <c r="KC31" s="34"/>
      <c r="KD31" s="34"/>
      <c r="KE31" s="34"/>
      <c r="KF31" s="34"/>
      <c r="KG31" s="34"/>
      <c r="KH31" s="34"/>
      <c r="KI31" s="34"/>
      <c r="KJ31" s="34"/>
      <c r="KK31" s="34"/>
      <c r="KL31" s="34"/>
      <c r="KM31" s="34"/>
      <c r="KN31" s="40"/>
      <c r="KO31" s="32">
        <f>データ!DM7</f>
        <v>24.4</v>
      </c>
      <c r="KP31" s="34"/>
      <c r="KQ31" s="34"/>
      <c r="KR31" s="34"/>
      <c r="KS31" s="34"/>
      <c r="KT31" s="34"/>
      <c r="KU31" s="34"/>
      <c r="KV31" s="34"/>
      <c r="KW31" s="34"/>
      <c r="KX31" s="34"/>
      <c r="KY31" s="34"/>
      <c r="KZ31" s="34"/>
      <c r="LA31" s="34"/>
      <c r="LB31" s="34"/>
      <c r="LC31" s="34"/>
      <c r="LD31" s="34"/>
      <c r="LE31" s="34"/>
      <c r="LF31" s="34"/>
      <c r="LG31" s="40"/>
      <c r="LH31" s="32">
        <f>データ!DN7</f>
        <v>32.299999999999997</v>
      </c>
      <c r="LI31" s="34"/>
      <c r="LJ31" s="34"/>
      <c r="LK31" s="34"/>
      <c r="LL31" s="34"/>
      <c r="LM31" s="34"/>
      <c r="LN31" s="34"/>
      <c r="LO31" s="34"/>
      <c r="LP31" s="34"/>
      <c r="LQ31" s="34"/>
      <c r="LR31" s="34"/>
      <c r="LS31" s="34"/>
      <c r="LT31" s="34"/>
      <c r="LU31" s="34"/>
      <c r="LV31" s="34"/>
      <c r="LW31" s="34"/>
      <c r="LX31" s="34"/>
      <c r="LY31" s="34"/>
      <c r="LZ31" s="40"/>
      <c r="MA31" s="32">
        <f>データ!DO7</f>
        <v>39.4</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90"/>
      <c r="NF31" s="90"/>
      <c r="NG31" s="90"/>
      <c r="NH31" s="90"/>
      <c r="NI31" s="90"/>
      <c r="NJ31" s="90"/>
      <c r="NK31" s="90"/>
      <c r="NL31" s="90"/>
      <c r="NM31" s="90"/>
      <c r="NN31" s="90"/>
      <c r="NO31" s="90"/>
      <c r="NP31" s="90"/>
      <c r="NQ31" s="90"/>
      <c r="NR31" s="101"/>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4" t="s">
        <v>79</v>
      </c>
      <c r="NE32" s="92"/>
      <c r="NF32" s="92"/>
      <c r="NG32" s="92"/>
      <c r="NH32" s="92"/>
      <c r="NI32" s="92"/>
      <c r="NJ32" s="92"/>
      <c r="NK32" s="92"/>
      <c r="NL32" s="92"/>
      <c r="NM32" s="92"/>
      <c r="NN32" s="92"/>
      <c r="NO32" s="92"/>
      <c r="NP32" s="92"/>
      <c r="NQ32" s="92"/>
      <c r="NR32" s="103"/>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4"/>
      <c r="NE33" s="92"/>
      <c r="NF33" s="92"/>
      <c r="NG33" s="92"/>
      <c r="NH33" s="92"/>
      <c r="NI33" s="92"/>
      <c r="NJ33" s="92"/>
      <c r="NK33" s="92"/>
      <c r="NL33" s="92"/>
      <c r="NM33" s="92"/>
      <c r="NN33" s="92"/>
      <c r="NO33" s="92"/>
      <c r="NP33" s="92"/>
      <c r="NQ33" s="92"/>
      <c r="NR33" s="103"/>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4"/>
      <c r="NE34" s="92"/>
      <c r="NF34" s="92"/>
      <c r="NG34" s="92"/>
      <c r="NH34" s="92"/>
      <c r="NI34" s="92"/>
      <c r="NJ34" s="92"/>
      <c r="NK34" s="92"/>
      <c r="NL34" s="92"/>
      <c r="NM34" s="92"/>
      <c r="NN34" s="92"/>
      <c r="NO34" s="92"/>
      <c r="NP34" s="92"/>
      <c r="NQ34" s="92"/>
      <c r="NR34" s="103"/>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4"/>
      <c r="NE35" s="92"/>
      <c r="NF35" s="92"/>
      <c r="NG35" s="92"/>
      <c r="NH35" s="92"/>
      <c r="NI35" s="92"/>
      <c r="NJ35" s="92"/>
      <c r="NK35" s="92"/>
      <c r="NL35" s="92"/>
      <c r="NM35" s="92"/>
      <c r="NN35" s="92"/>
      <c r="NO35" s="92"/>
      <c r="NP35" s="92"/>
      <c r="NQ35" s="92"/>
      <c r="NR35" s="103"/>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4"/>
      <c r="NE36" s="92"/>
      <c r="NF36" s="92"/>
      <c r="NG36" s="92"/>
      <c r="NH36" s="92"/>
      <c r="NI36" s="92"/>
      <c r="NJ36" s="92"/>
      <c r="NK36" s="92"/>
      <c r="NL36" s="92"/>
      <c r="NM36" s="92"/>
      <c r="NN36" s="92"/>
      <c r="NO36" s="92"/>
      <c r="NP36" s="92"/>
      <c r="NQ36" s="92"/>
      <c r="NR36" s="103"/>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4"/>
      <c r="NE37" s="92"/>
      <c r="NF37" s="92"/>
      <c r="NG37" s="92"/>
      <c r="NH37" s="92"/>
      <c r="NI37" s="92"/>
      <c r="NJ37" s="92"/>
      <c r="NK37" s="92"/>
      <c r="NL37" s="92"/>
      <c r="NM37" s="92"/>
      <c r="NN37" s="92"/>
      <c r="NO37" s="92"/>
      <c r="NP37" s="92"/>
      <c r="NQ37" s="92"/>
      <c r="NR37" s="103"/>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4"/>
      <c r="NE38" s="92"/>
      <c r="NF38" s="92"/>
      <c r="NG38" s="92"/>
      <c r="NH38" s="92"/>
      <c r="NI38" s="92"/>
      <c r="NJ38" s="92"/>
      <c r="NK38" s="92"/>
      <c r="NL38" s="92"/>
      <c r="NM38" s="92"/>
      <c r="NN38" s="92"/>
      <c r="NO38" s="92"/>
      <c r="NP38" s="92"/>
      <c r="NQ38" s="92"/>
      <c r="NR38" s="103"/>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4"/>
      <c r="NE39" s="92"/>
      <c r="NF39" s="92"/>
      <c r="NG39" s="92"/>
      <c r="NH39" s="92"/>
      <c r="NI39" s="92"/>
      <c r="NJ39" s="92"/>
      <c r="NK39" s="92"/>
      <c r="NL39" s="92"/>
      <c r="NM39" s="92"/>
      <c r="NN39" s="92"/>
      <c r="NO39" s="92"/>
      <c r="NP39" s="92"/>
      <c r="NQ39" s="92"/>
      <c r="NR39" s="103"/>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4"/>
      <c r="NE40" s="92"/>
      <c r="NF40" s="92"/>
      <c r="NG40" s="92"/>
      <c r="NH40" s="92"/>
      <c r="NI40" s="92"/>
      <c r="NJ40" s="92"/>
      <c r="NK40" s="92"/>
      <c r="NL40" s="92"/>
      <c r="NM40" s="92"/>
      <c r="NN40" s="92"/>
      <c r="NO40" s="92"/>
      <c r="NP40" s="92"/>
      <c r="NQ40" s="92"/>
      <c r="NR40" s="103"/>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4"/>
      <c r="NE41" s="92"/>
      <c r="NF41" s="92"/>
      <c r="NG41" s="92"/>
      <c r="NH41" s="92"/>
      <c r="NI41" s="92"/>
      <c r="NJ41" s="92"/>
      <c r="NK41" s="92"/>
      <c r="NL41" s="92"/>
      <c r="NM41" s="92"/>
      <c r="NN41" s="92"/>
      <c r="NO41" s="92"/>
      <c r="NP41" s="92"/>
      <c r="NQ41" s="92"/>
      <c r="NR41" s="103"/>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4"/>
      <c r="NE42" s="92"/>
      <c r="NF42" s="92"/>
      <c r="NG42" s="92"/>
      <c r="NH42" s="92"/>
      <c r="NI42" s="92"/>
      <c r="NJ42" s="92"/>
      <c r="NK42" s="92"/>
      <c r="NL42" s="92"/>
      <c r="NM42" s="92"/>
      <c r="NN42" s="92"/>
      <c r="NO42" s="92"/>
      <c r="NP42" s="92"/>
      <c r="NQ42" s="92"/>
      <c r="NR42" s="103"/>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4"/>
      <c r="NE43" s="92"/>
      <c r="NF43" s="92"/>
      <c r="NG43" s="92"/>
      <c r="NH43" s="92"/>
      <c r="NI43" s="92"/>
      <c r="NJ43" s="92"/>
      <c r="NK43" s="92"/>
      <c r="NL43" s="92"/>
      <c r="NM43" s="92"/>
      <c r="NN43" s="92"/>
      <c r="NO43" s="92"/>
      <c r="NP43" s="92"/>
      <c r="NQ43" s="92"/>
      <c r="NR43" s="103"/>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4"/>
      <c r="NE44" s="92"/>
      <c r="NF44" s="92"/>
      <c r="NG44" s="92"/>
      <c r="NH44" s="92"/>
      <c r="NI44" s="92"/>
      <c r="NJ44" s="92"/>
      <c r="NK44" s="92"/>
      <c r="NL44" s="92"/>
      <c r="NM44" s="92"/>
      <c r="NN44" s="92"/>
      <c r="NO44" s="92"/>
      <c r="NP44" s="92"/>
      <c r="NQ44" s="92"/>
      <c r="NR44" s="103"/>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4"/>
      <c r="NE45" s="92"/>
      <c r="NF45" s="92"/>
      <c r="NG45" s="92"/>
      <c r="NH45" s="92"/>
      <c r="NI45" s="92"/>
      <c r="NJ45" s="92"/>
      <c r="NK45" s="92"/>
      <c r="NL45" s="92"/>
      <c r="NM45" s="92"/>
      <c r="NN45" s="92"/>
      <c r="NO45" s="92"/>
      <c r="NP45" s="92"/>
      <c r="NQ45" s="92"/>
      <c r="NR45" s="103"/>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4"/>
      <c r="NE46" s="92"/>
      <c r="NF46" s="92"/>
      <c r="NG46" s="92"/>
      <c r="NH46" s="92"/>
      <c r="NI46" s="92"/>
      <c r="NJ46" s="92"/>
      <c r="NK46" s="92"/>
      <c r="NL46" s="92"/>
      <c r="NM46" s="92"/>
      <c r="NN46" s="92"/>
      <c r="NO46" s="92"/>
      <c r="NP46" s="92"/>
      <c r="NQ46" s="92"/>
      <c r="NR46" s="103"/>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4"/>
      <c r="NE47" s="92"/>
      <c r="NF47" s="92"/>
      <c r="NG47" s="92"/>
      <c r="NH47" s="92"/>
      <c r="NI47" s="92"/>
      <c r="NJ47" s="92"/>
      <c r="NK47" s="92"/>
      <c r="NL47" s="92"/>
      <c r="NM47" s="92"/>
      <c r="NN47" s="92"/>
      <c r="NO47" s="92"/>
      <c r="NP47" s="92"/>
      <c r="NQ47" s="92"/>
      <c r="NR47" s="103"/>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90"/>
      <c r="NF48" s="90"/>
      <c r="NG48" s="90"/>
      <c r="NH48" s="90"/>
      <c r="NI48" s="90"/>
      <c r="NJ48" s="90"/>
      <c r="NK48" s="90"/>
      <c r="NL48" s="90"/>
      <c r="NM48" s="90"/>
      <c r="NN48" s="90"/>
      <c r="NO48" s="90"/>
      <c r="NP48" s="90"/>
      <c r="NQ48" s="90"/>
      <c r="NR48" s="101"/>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4" t="s">
        <v>118</v>
      </c>
      <c r="NE49" s="92"/>
      <c r="NF49" s="92"/>
      <c r="NG49" s="92"/>
      <c r="NH49" s="92"/>
      <c r="NI49" s="92"/>
      <c r="NJ49" s="92"/>
      <c r="NK49" s="92"/>
      <c r="NL49" s="92"/>
      <c r="NM49" s="92"/>
      <c r="NN49" s="92"/>
      <c r="NO49" s="92"/>
      <c r="NP49" s="92"/>
      <c r="NQ49" s="92"/>
      <c r="NR49" s="103"/>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4"/>
      <c r="NE50" s="92"/>
      <c r="NF50" s="92"/>
      <c r="NG50" s="92"/>
      <c r="NH50" s="92"/>
      <c r="NI50" s="92"/>
      <c r="NJ50" s="92"/>
      <c r="NK50" s="92"/>
      <c r="NL50" s="92"/>
      <c r="NM50" s="92"/>
      <c r="NN50" s="92"/>
      <c r="NO50" s="92"/>
      <c r="NP50" s="92"/>
      <c r="NQ50" s="92"/>
      <c r="NR50" s="103"/>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4"/>
      <c r="NE51" s="92"/>
      <c r="NF51" s="92"/>
      <c r="NG51" s="92"/>
      <c r="NH51" s="92"/>
      <c r="NI51" s="92"/>
      <c r="NJ51" s="92"/>
      <c r="NK51" s="92"/>
      <c r="NL51" s="92"/>
      <c r="NM51" s="92"/>
      <c r="NN51" s="92"/>
      <c r="NO51" s="92"/>
      <c r="NP51" s="92"/>
      <c r="NQ51" s="92"/>
      <c r="NR51" s="103"/>
    </row>
    <row r="52" spans="1:382" ht="13.5" customHeight="1">
      <c r="A52" s="2"/>
      <c r="B52" s="12"/>
      <c r="C52" s="2"/>
      <c r="D52" s="2"/>
      <c r="E52" s="2"/>
      <c r="F52" s="2"/>
      <c r="I52" s="25"/>
      <c r="J52" s="27" t="s">
        <v>1</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v>
      </c>
      <c r="EB52" s="28"/>
      <c r="EC52" s="28"/>
      <c r="ED52" s="28"/>
      <c r="EE52" s="28"/>
      <c r="EF52" s="28"/>
      <c r="EG52" s="28"/>
      <c r="EH52" s="28"/>
      <c r="EI52" s="28"/>
      <c r="EJ52" s="28"/>
      <c r="EK52" s="35"/>
      <c r="EL52" s="37">
        <f>データ!BF7</f>
        <v>75</v>
      </c>
      <c r="EM52" s="37"/>
      <c r="EN52" s="37"/>
      <c r="EO52" s="37"/>
      <c r="EP52" s="37"/>
      <c r="EQ52" s="37"/>
      <c r="ER52" s="37"/>
      <c r="ES52" s="37"/>
      <c r="ET52" s="37"/>
      <c r="EU52" s="37"/>
      <c r="EV52" s="37"/>
      <c r="EW52" s="37"/>
      <c r="EX52" s="37"/>
      <c r="EY52" s="37"/>
      <c r="EZ52" s="37"/>
      <c r="FA52" s="37"/>
      <c r="FB52" s="37"/>
      <c r="FC52" s="37"/>
      <c r="FD52" s="37"/>
      <c r="FE52" s="37">
        <f>データ!BG7</f>
        <v>33.9</v>
      </c>
      <c r="FF52" s="37"/>
      <c r="FG52" s="37"/>
      <c r="FH52" s="37"/>
      <c r="FI52" s="37"/>
      <c r="FJ52" s="37"/>
      <c r="FK52" s="37"/>
      <c r="FL52" s="37"/>
      <c r="FM52" s="37"/>
      <c r="FN52" s="37"/>
      <c r="FO52" s="37"/>
      <c r="FP52" s="37"/>
      <c r="FQ52" s="37"/>
      <c r="FR52" s="37"/>
      <c r="FS52" s="37"/>
      <c r="FT52" s="37"/>
      <c r="FU52" s="37"/>
      <c r="FV52" s="37"/>
      <c r="FW52" s="37"/>
      <c r="FX52" s="37">
        <f>データ!BH7</f>
        <v>48.5</v>
      </c>
      <c r="FY52" s="37"/>
      <c r="FZ52" s="37"/>
      <c r="GA52" s="37"/>
      <c r="GB52" s="37"/>
      <c r="GC52" s="37"/>
      <c r="GD52" s="37"/>
      <c r="GE52" s="37"/>
      <c r="GF52" s="37"/>
      <c r="GG52" s="37"/>
      <c r="GH52" s="37"/>
      <c r="GI52" s="37"/>
      <c r="GJ52" s="37"/>
      <c r="GK52" s="37"/>
      <c r="GL52" s="37"/>
      <c r="GM52" s="37"/>
      <c r="GN52" s="37"/>
      <c r="GO52" s="37"/>
      <c r="GP52" s="37"/>
      <c r="GQ52" s="37">
        <f>データ!BI7</f>
        <v>56.2</v>
      </c>
      <c r="GR52" s="37"/>
      <c r="GS52" s="37"/>
      <c r="GT52" s="37"/>
      <c r="GU52" s="37"/>
      <c r="GV52" s="37"/>
      <c r="GW52" s="37"/>
      <c r="GX52" s="37"/>
      <c r="GY52" s="37"/>
      <c r="GZ52" s="37"/>
      <c r="HA52" s="37"/>
      <c r="HB52" s="37"/>
      <c r="HC52" s="37"/>
      <c r="HD52" s="37"/>
      <c r="HE52" s="37"/>
      <c r="HF52" s="37"/>
      <c r="HG52" s="37"/>
      <c r="HH52" s="37"/>
      <c r="HI52" s="37"/>
      <c r="HJ52" s="37">
        <f>データ!BJ7</f>
        <v>54.6</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v>
      </c>
      <c r="IS52" s="28"/>
      <c r="IT52" s="28"/>
      <c r="IU52" s="28"/>
      <c r="IV52" s="28"/>
      <c r="IW52" s="28"/>
      <c r="IX52" s="28"/>
      <c r="IY52" s="28"/>
      <c r="IZ52" s="28"/>
      <c r="JA52" s="28"/>
      <c r="JB52" s="35"/>
      <c r="JC52" s="38">
        <f>データ!BQ7</f>
        <v>11164</v>
      </c>
      <c r="JD52" s="38"/>
      <c r="JE52" s="38"/>
      <c r="JF52" s="38"/>
      <c r="JG52" s="38"/>
      <c r="JH52" s="38"/>
      <c r="JI52" s="38"/>
      <c r="JJ52" s="38"/>
      <c r="JK52" s="38"/>
      <c r="JL52" s="38"/>
      <c r="JM52" s="38"/>
      <c r="JN52" s="38"/>
      <c r="JO52" s="38"/>
      <c r="JP52" s="38"/>
      <c r="JQ52" s="38"/>
      <c r="JR52" s="38"/>
      <c r="JS52" s="38"/>
      <c r="JT52" s="38"/>
      <c r="JU52" s="38"/>
      <c r="JV52" s="38">
        <f>データ!BR7</f>
        <v>2333</v>
      </c>
      <c r="JW52" s="38"/>
      <c r="JX52" s="38"/>
      <c r="JY52" s="38"/>
      <c r="JZ52" s="38"/>
      <c r="KA52" s="38"/>
      <c r="KB52" s="38"/>
      <c r="KC52" s="38"/>
      <c r="KD52" s="38"/>
      <c r="KE52" s="38"/>
      <c r="KF52" s="38"/>
      <c r="KG52" s="38"/>
      <c r="KH52" s="38"/>
      <c r="KI52" s="38"/>
      <c r="KJ52" s="38"/>
      <c r="KK52" s="38"/>
      <c r="KL52" s="38"/>
      <c r="KM52" s="38"/>
      <c r="KN52" s="38"/>
      <c r="KO52" s="38">
        <f>データ!BS7</f>
        <v>4000</v>
      </c>
      <c r="KP52" s="38"/>
      <c r="KQ52" s="38"/>
      <c r="KR52" s="38"/>
      <c r="KS52" s="38"/>
      <c r="KT52" s="38"/>
      <c r="KU52" s="38"/>
      <c r="KV52" s="38"/>
      <c r="KW52" s="38"/>
      <c r="KX52" s="38"/>
      <c r="KY52" s="38"/>
      <c r="KZ52" s="38"/>
      <c r="LA52" s="38"/>
      <c r="LB52" s="38"/>
      <c r="LC52" s="38"/>
      <c r="LD52" s="38"/>
      <c r="LE52" s="38"/>
      <c r="LF52" s="38"/>
      <c r="LG52" s="38"/>
      <c r="LH52" s="38">
        <f>データ!BT7</f>
        <v>5396</v>
      </c>
      <c r="LI52" s="38"/>
      <c r="LJ52" s="38"/>
      <c r="LK52" s="38"/>
      <c r="LL52" s="38"/>
      <c r="LM52" s="38"/>
      <c r="LN52" s="38"/>
      <c r="LO52" s="38"/>
      <c r="LP52" s="38"/>
      <c r="LQ52" s="38"/>
      <c r="LR52" s="38"/>
      <c r="LS52" s="38"/>
      <c r="LT52" s="38"/>
      <c r="LU52" s="38"/>
      <c r="LV52" s="38"/>
      <c r="LW52" s="38"/>
      <c r="LX52" s="38"/>
      <c r="LY52" s="38"/>
      <c r="LZ52" s="38"/>
      <c r="MA52" s="38">
        <f>データ!BU7</f>
        <v>6919</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4"/>
      <c r="NE52" s="92"/>
      <c r="NF52" s="92"/>
      <c r="NG52" s="92"/>
      <c r="NH52" s="92"/>
      <c r="NI52" s="92"/>
      <c r="NJ52" s="92"/>
      <c r="NK52" s="92"/>
      <c r="NL52" s="92"/>
      <c r="NM52" s="92"/>
      <c r="NN52" s="92"/>
      <c r="NO52" s="92"/>
      <c r="NP52" s="92"/>
      <c r="NQ52" s="92"/>
      <c r="NR52" s="103"/>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4"/>
      <c r="NE53" s="92"/>
      <c r="NF53" s="92"/>
      <c r="NG53" s="92"/>
      <c r="NH53" s="92"/>
      <c r="NI53" s="92"/>
      <c r="NJ53" s="92"/>
      <c r="NK53" s="92"/>
      <c r="NL53" s="92"/>
      <c r="NM53" s="92"/>
      <c r="NN53" s="92"/>
      <c r="NO53" s="92"/>
      <c r="NP53" s="92"/>
      <c r="NQ53" s="92"/>
      <c r="NR53" s="103"/>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4"/>
      <c r="NE54" s="92"/>
      <c r="NF54" s="92"/>
      <c r="NG54" s="92"/>
      <c r="NH54" s="92"/>
      <c r="NI54" s="92"/>
      <c r="NJ54" s="92"/>
      <c r="NK54" s="92"/>
      <c r="NL54" s="92"/>
      <c r="NM54" s="92"/>
      <c r="NN54" s="92"/>
      <c r="NO54" s="92"/>
      <c r="NP54" s="92"/>
      <c r="NQ54" s="92"/>
      <c r="NR54" s="103"/>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4"/>
      <c r="NE55" s="92"/>
      <c r="NF55" s="92"/>
      <c r="NG55" s="92"/>
      <c r="NH55" s="92"/>
      <c r="NI55" s="92"/>
      <c r="NJ55" s="92"/>
      <c r="NK55" s="92"/>
      <c r="NL55" s="92"/>
      <c r="NM55" s="92"/>
      <c r="NN55" s="92"/>
      <c r="NO55" s="92"/>
      <c r="NP55" s="92"/>
      <c r="NQ55" s="92"/>
      <c r="NR55" s="103"/>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4"/>
      <c r="NE56" s="92"/>
      <c r="NF56" s="92"/>
      <c r="NG56" s="92"/>
      <c r="NH56" s="92"/>
      <c r="NI56" s="92"/>
      <c r="NJ56" s="92"/>
      <c r="NK56" s="92"/>
      <c r="NL56" s="92"/>
      <c r="NM56" s="92"/>
      <c r="NN56" s="92"/>
      <c r="NO56" s="92"/>
      <c r="NP56" s="92"/>
      <c r="NQ56" s="92"/>
      <c r="NR56" s="103"/>
    </row>
    <row r="57" spans="1:382" ht="13.5" customHeight="1">
      <c r="A57" s="2"/>
      <c r="B57" s="13"/>
      <c r="NB57" s="73"/>
      <c r="NC57" s="2"/>
      <c r="ND57" s="84"/>
      <c r="NE57" s="92"/>
      <c r="NF57" s="92"/>
      <c r="NG57" s="92"/>
      <c r="NH57" s="92"/>
      <c r="NI57" s="92"/>
      <c r="NJ57" s="92"/>
      <c r="NK57" s="92"/>
      <c r="NL57" s="92"/>
      <c r="NM57" s="92"/>
      <c r="NN57" s="92"/>
      <c r="NO57" s="92"/>
      <c r="NP57" s="92"/>
      <c r="NQ57" s="92"/>
      <c r="NR57" s="103"/>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4"/>
      <c r="NE58" s="92"/>
      <c r="NF58" s="92"/>
      <c r="NG58" s="92"/>
      <c r="NH58" s="92"/>
      <c r="NI58" s="92"/>
      <c r="NJ58" s="92"/>
      <c r="NK58" s="92"/>
      <c r="NL58" s="92"/>
      <c r="NM58" s="92"/>
      <c r="NN58" s="92"/>
      <c r="NO58" s="92"/>
      <c r="NP58" s="92"/>
      <c r="NQ58" s="92"/>
      <c r="NR58" s="103"/>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4"/>
      <c r="NE59" s="92"/>
      <c r="NF59" s="92"/>
      <c r="NG59" s="92"/>
      <c r="NH59" s="92"/>
      <c r="NI59" s="92"/>
      <c r="NJ59" s="92"/>
      <c r="NK59" s="92"/>
      <c r="NL59" s="92"/>
      <c r="NM59" s="92"/>
      <c r="NN59" s="92"/>
      <c r="NO59" s="92"/>
      <c r="NP59" s="92"/>
      <c r="NQ59" s="92"/>
      <c r="NR59" s="103"/>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4"/>
      <c r="NE60" s="92"/>
      <c r="NF60" s="92"/>
      <c r="NG60" s="92"/>
      <c r="NH60" s="92"/>
      <c r="NI60" s="92"/>
      <c r="NJ60" s="92"/>
      <c r="NK60" s="92"/>
      <c r="NL60" s="92"/>
      <c r="NM60" s="92"/>
      <c r="NN60" s="92"/>
      <c r="NO60" s="92"/>
      <c r="NP60" s="92"/>
      <c r="NQ60" s="92"/>
      <c r="NR60" s="103"/>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4"/>
      <c r="NE61" s="92"/>
      <c r="NF61" s="92"/>
      <c r="NG61" s="92"/>
      <c r="NH61" s="92"/>
      <c r="NI61" s="92"/>
      <c r="NJ61" s="92"/>
      <c r="NK61" s="92"/>
      <c r="NL61" s="92"/>
      <c r="NM61" s="92"/>
      <c r="NN61" s="92"/>
      <c r="NO61" s="92"/>
      <c r="NP61" s="92"/>
      <c r="NQ61" s="92"/>
      <c r="NR61" s="103"/>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4"/>
      <c r="NE62" s="92"/>
      <c r="NF62" s="92"/>
      <c r="NG62" s="92"/>
      <c r="NH62" s="92"/>
      <c r="NI62" s="92"/>
      <c r="NJ62" s="92"/>
      <c r="NK62" s="92"/>
      <c r="NL62" s="92"/>
      <c r="NM62" s="92"/>
      <c r="NN62" s="92"/>
      <c r="NO62" s="92"/>
      <c r="NP62" s="92"/>
      <c r="NQ62" s="92"/>
      <c r="NR62" s="103"/>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4"/>
      <c r="NE63" s="92"/>
      <c r="NF63" s="92"/>
      <c r="NG63" s="92"/>
      <c r="NH63" s="92"/>
      <c r="NI63" s="92"/>
      <c r="NJ63" s="92"/>
      <c r="NK63" s="92"/>
      <c r="NL63" s="92"/>
      <c r="NM63" s="92"/>
      <c r="NN63" s="92"/>
      <c r="NO63" s="92"/>
      <c r="NP63" s="92"/>
      <c r="NQ63" s="92"/>
      <c r="NR63" s="103"/>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5"/>
      <c r="NE64" s="93"/>
      <c r="NF64" s="93"/>
      <c r="NG64" s="93"/>
      <c r="NH64" s="93"/>
      <c r="NI64" s="93"/>
      <c r="NJ64" s="93"/>
      <c r="NK64" s="93"/>
      <c r="NL64" s="93"/>
      <c r="NM64" s="93"/>
      <c r="NN64" s="93"/>
      <c r="NO64" s="93"/>
      <c r="NP64" s="93"/>
      <c r="NQ64" s="93"/>
      <c r="NR64" s="104"/>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90"/>
      <c r="NF65" s="90"/>
      <c r="NG65" s="90"/>
      <c r="NH65" s="90"/>
      <c r="NI65" s="90"/>
      <c r="NJ65" s="90"/>
      <c r="NK65" s="90"/>
      <c r="NL65" s="90"/>
      <c r="NM65" s="90"/>
      <c r="NN65" s="90"/>
      <c r="NO65" s="90"/>
      <c r="NP65" s="90"/>
      <c r="NQ65" s="90"/>
      <c r="NR65" s="101"/>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4" t="s">
        <v>119</v>
      </c>
      <c r="NE66" s="92"/>
      <c r="NF66" s="92"/>
      <c r="NG66" s="92"/>
      <c r="NH66" s="92"/>
      <c r="NI66" s="92"/>
      <c r="NJ66" s="92"/>
      <c r="NK66" s="92"/>
      <c r="NL66" s="92"/>
      <c r="NM66" s="92"/>
      <c r="NN66" s="92"/>
      <c r="NO66" s="92"/>
      <c r="NP66" s="92"/>
      <c r="NQ66" s="92"/>
      <c r="NR66" s="103"/>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105434</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4"/>
      <c r="NE67" s="92"/>
      <c r="NF67" s="92"/>
      <c r="NG67" s="92"/>
      <c r="NH67" s="92"/>
      <c r="NI67" s="92"/>
      <c r="NJ67" s="92"/>
      <c r="NK67" s="92"/>
      <c r="NL67" s="92"/>
      <c r="NM67" s="92"/>
      <c r="NN67" s="92"/>
      <c r="NO67" s="92"/>
      <c r="NP67" s="92"/>
      <c r="NQ67" s="92"/>
      <c r="NR67" s="103"/>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4"/>
      <c r="NE68" s="92"/>
      <c r="NF68" s="92"/>
      <c r="NG68" s="92"/>
      <c r="NH68" s="92"/>
      <c r="NI68" s="92"/>
      <c r="NJ68" s="92"/>
      <c r="NK68" s="92"/>
      <c r="NL68" s="92"/>
      <c r="NM68" s="92"/>
      <c r="NN68" s="92"/>
      <c r="NO68" s="92"/>
      <c r="NP68" s="92"/>
      <c r="NQ68" s="92"/>
      <c r="NR68" s="103"/>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4"/>
      <c r="NE69" s="92"/>
      <c r="NF69" s="92"/>
      <c r="NG69" s="92"/>
      <c r="NH69" s="92"/>
      <c r="NI69" s="92"/>
      <c r="NJ69" s="92"/>
      <c r="NK69" s="92"/>
      <c r="NL69" s="92"/>
      <c r="NM69" s="92"/>
      <c r="NN69" s="92"/>
      <c r="NO69" s="92"/>
      <c r="NP69" s="92"/>
      <c r="NQ69" s="92"/>
      <c r="NR69" s="103"/>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4"/>
      <c r="NE70" s="92"/>
      <c r="NF70" s="92"/>
      <c r="NG70" s="92"/>
      <c r="NH70" s="92"/>
      <c r="NI70" s="92"/>
      <c r="NJ70" s="92"/>
      <c r="NK70" s="92"/>
      <c r="NL70" s="92"/>
      <c r="NM70" s="92"/>
      <c r="NN70" s="92"/>
      <c r="NO70" s="92"/>
      <c r="NP70" s="92"/>
      <c r="NQ70" s="92"/>
      <c r="NR70" s="103"/>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4"/>
      <c r="NE71" s="92"/>
      <c r="NF71" s="92"/>
      <c r="NG71" s="92"/>
      <c r="NH71" s="92"/>
      <c r="NI71" s="92"/>
      <c r="NJ71" s="92"/>
      <c r="NK71" s="92"/>
      <c r="NL71" s="92"/>
      <c r="NM71" s="92"/>
      <c r="NN71" s="92"/>
      <c r="NO71" s="92"/>
      <c r="NP71" s="92"/>
      <c r="NQ71" s="92"/>
      <c r="NR71" s="103"/>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33</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4"/>
      <c r="NE72" s="92"/>
      <c r="NF72" s="92"/>
      <c r="NG72" s="92"/>
      <c r="NH72" s="92"/>
      <c r="NI72" s="92"/>
      <c r="NJ72" s="92"/>
      <c r="NK72" s="92"/>
      <c r="NL72" s="92"/>
      <c r="NM72" s="92"/>
      <c r="NN72" s="92"/>
      <c r="NO72" s="92"/>
      <c r="NP72" s="92"/>
      <c r="NQ72" s="92"/>
      <c r="NR72" s="103"/>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4"/>
      <c r="NE73" s="92"/>
      <c r="NF73" s="92"/>
      <c r="NG73" s="92"/>
      <c r="NH73" s="92"/>
      <c r="NI73" s="92"/>
      <c r="NJ73" s="92"/>
      <c r="NK73" s="92"/>
      <c r="NL73" s="92"/>
      <c r="NM73" s="92"/>
      <c r="NN73" s="92"/>
      <c r="NO73" s="92"/>
      <c r="NP73" s="92"/>
      <c r="NQ73" s="92"/>
      <c r="NR73" s="103"/>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4"/>
      <c r="NE74" s="92"/>
      <c r="NF74" s="92"/>
      <c r="NG74" s="92"/>
      <c r="NH74" s="92"/>
      <c r="NI74" s="92"/>
      <c r="NJ74" s="92"/>
      <c r="NK74" s="92"/>
      <c r="NL74" s="92"/>
      <c r="NM74" s="92"/>
      <c r="NN74" s="92"/>
      <c r="NO74" s="92"/>
      <c r="NP74" s="92"/>
      <c r="NQ74" s="92"/>
      <c r="NR74" s="103"/>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4"/>
      <c r="NE75" s="92"/>
      <c r="NF75" s="92"/>
      <c r="NG75" s="92"/>
      <c r="NH75" s="92"/>
      <c r="NI75" s="92"/>
      <c r="NJ75" s="92"/>
      <c r="NK75" s="92"/>
      <c r="NL75" s="92"/>
      <c r="NM75" s="92"/>
      <c r="NN75" s="92"/>
      <c r="NO75" s="92"/>
      <c r="NP75" s="92"/>
      <c r="NQ75" s="92"/>
      <c r="NR75" s="103"/>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5000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4"/>
      <c r="NE76" s="92"/>
      <c r="NF76" s="92"/>
      <c r="NG76" s="92"/>
      <c r="NH76" s="92"/>
      <c r="NI76" s="92"/>
      <c r="NJ76" s="92"/>
      <c r="NK76" s="92"/>
      <c r="NL76" s="92"/>
      <c r="NM76" s="92"/>
      <c r="NN76" s="92"/>
      <c r="NO76" s="92"/>
      <c r="NP76" s="92"/>
      <c r="NQ76" s="92"/>
      <c r="NR76" s="103"/>
    </row>
    <row r="77" spans="1:382" ht="13.5" customHeight="1">
      <c r="A77" s="2"/>
      <c r="B77" s="12"/>
      <c r="C77" s="2"/>
      <c r="D77" s="2"/>
      <c r="E77" s="2"/>
      <c r="F77" s="2"/>
      <c r="I77" s="26" t="s">
        <v>1</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4"/>
      <c r="NE77" s="92"/>
      <c r="NF77" s="92"/>
      <c r="NG77" s="92"/>
      <c r="NH77" s="92"/>
      <c r="NI77" s="92"/>
      <c r="NJ77" s="92"/>
      <c r="NK77" s="92"/>
      <c r="NL77" s="92"/>
      <c r="NM77" s="92"/>
      <c r="NN77" s="92"/>
      <c r="NO77" s="92"/>
      <c r="NP77" s="92"/>
      <c r="NQ77" s="92"/>
      <c r="NR77" s="103"/>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4"/>
      <c r="NE78" s="92"/>
      <c r="NF78" s="92"/>
      <c r="NG78" s="92"/>
      <c r="NH78" s="92"/>
      <c r="NI78" s="92"/>
      <c r="NJ78" s="92"/>
      <c r="NK78" s="92"/>
      <c r="NL78" s="92"/>
      <c r="NM78" s="92"/>
      <c r="NN78" s="92"/>
      <c r="NO78" s="92"/>
      <c r="NP78" s="92"/>
      <c r="NQ78" s="92"/>
      <c r="NR78" s="103"/>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4"/>
      <c r="NE79" s="92"/>
      <c r="NF79" s="92"/>
      <c r="NG79" s="92"/>
      <c r="NH79" s="92"/>
      <c r="NI79" s="92"/>
      <c r="NJ79" s="92"/>
      <c r="NK79" s="92"/>
      <c r="NL79" s="92"/>
      <c r="NM79" s="92"/>
      <c r="NN79" s="92"/>
      <c r="NO79" s="92"/>
      <c r="NP79" s="92"/>
      <c r="NQ79" s="92"/>
      <c r="NR79" s="103"/>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4"/>
      <c r="NE80" s="92"/>
      <c r="NF80" s="92"/>
      <c r="NG80" s="92"/>
      <c r="NH80" s="92"/>
      <c r="NI80" s="92"/>
      <c r="NJ80" s="92"/>
      <c r="NK80" s="92"/>
      <c r="NL80" s="92"/>
      <c r="NM80" s="92"/>
      <c r="NN80" s="92"/>
      <c r="NO80" s="92"/>
      <c r="NP80" s="92"/>
      <c r="NQ80" s="92"/>
      <c r="NR80" s="103"/>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4"/>
      <c r="NE81" s="92"/>
      <c r="NF81" s="92"/>
      <c r="NG81" s="92"/>
      <c r="NH81" s="92"/>
      <c r="NI81" s="92"/>
      <c r="NJ81" s="92"/>
      <c r="NK81" s="92"/>
      <c r="NL81" s="92"/>
      <c r="NM81" s="92"/>
      <c r="NN81" s="92"/>
      <c r="NO81" s="92"/>
      <c r="NP81" s="92"/>
      <c r="NQ81" s="92"/>
      <c r="NR81" s="103"/>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5"/>
      <c r="NE82" s="93"/>
      <c r="NF82" s="93"/>
      <c r="NG82" s="93"/>
      <c r="NH82" s="93"/>
      <c r="NI82" s="93"/>
      <c r="NJ82" s="93"/>
      <c r="NK82" s="93"/>
      <c r="NL82" s="93"/>
      <c r="NM82" s="93"/>
      <c r="NN82" s="93"/>
      <c r="NO82" s="93"/>
      <c r="NP82" s="93"/>
      <c r="NQ82" s="93"/>
      <c r="NR82" s="104"/>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37</v>
      </c>
      <c r="C87" s="15" t="s">
        <v>61</v>
      </c>
      <c r="D87" s="15" t="s">
        <v>62</v>
      </c>
      <c r="E87" s="15" t="s">
        <v>36</v>
      </c>
      <c r="F87" s="15" t="s">
        <v>8</v>
      </c>
      <c r="G87" s="15" t="s">
        <v>63</v>
      </c>
      <c r="H87" s="15" t="s">
        <v>56</v>
      </c>
      <c r="I87" s="15" t="s">
        <v>58</v>
      </c>
      <c r="J87" s="15" t="s">
        <v>28</v>
      </c>
      <c r="K87" s="15" t="s">
        <v>60</v>
      </c>
      <c r="L87" s="15" t="s">
        <v>65</v>
      </c>
      <c r="M87" s="29" t="s">
        <v>36</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43</v>
      </c>
      <c r="J88" s="15" t="s">
        <v>43</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TZvHouGNKxL5d+wftfn9xZygiQwzg0PF6PRAQH6A18GEQsjWuenRKkfFn9ZoJ1yjU/TgKaQLdLZxU1hxg999Ow==" saltValue="Ts1Xbbc8rJ1nEMXd2+6FQ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6" t="s">
        <v>39</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15" customHeight="1">
      <c r="A3" s="106" t="s">
        <v>18</v>
      </c>
      <c r="B3" s="108" t="s">
        <v>31</v>
      </c>
      <c r="C3" s="108" t="s">
        <v>67</v>
      </c>
      <c r="D3" s="108" t="s">
        <v>68</v>
      </c>
      <c r="E3" s="108" t="s">
        <v>7</v>
      </c>
      <c r="F3" s="108" t="s">
        <v>6</v>
      </c>
      <c r="G3" s="108" t="s">
        <v>51</v>
      </c>
      <c r="H3" s="114" t="s">
        <v>20</v>
      </c>
      <c r="I3" s="117"/>
      <c r="J3" s="117"/>
      <c r="K3" s="117"/>
      <c r="L3" s="117"/>
      <c r="M3" s="117"/>
      <c r="N3" s="117"/>
      <c r="O3" s="117"/>
      <c r="P3" s="117"/>
      <c r="Q3" s="117"/>
      <c r="R3" s="117"/>
      <c r="S3" s="117"/>
      <c r="T3" s="117"/>
      <c r="U3" s="117"/>
      <c r="V3" s="117"/>
      <c r="W3" s="117"/>
      <c r="X3" s="117"/>
      <c r="Y3" s="124" t="s">
        <v>69</v>
      </c>
      <c r="Z3" s="128"/>
      <c r="AA3" s="128"/>
      <c r="AB3" s="128"/>
      <c r="AC3" s="128"/>
      <c r="AD3" s="128"/>
      <c r="AE3" s="128"/>
      <c r="AF3" s="128"/>
      <c r="AG3" s="128"/>
      <c r="AH3" s="128"/>
      <c r="AI3" s="128"/>
      <c r="AJ3" s="131"/>
      <c r="AK3" s="131"/>
      <c r="AL3" s="131"/>
      <c r="AM3" s="131"/>
      <c r="AN3" s="131"/>
      <c r="AO3" s="131"/>
      <c r="AP3" s="131"/>
      <c r="AQ3" s="131"/>
      <c r="AR3" s="131"/>
      <c r="AS3" s="131"/>
      <c r="AT3" s="131"/>
      <c r="AU3" s="131"/>
      <c r="AV3" s="131"/>
      <c r="AW3" s="131"/>
      <c r="AX3" s="131"/>
      <c r="AY3" s="131"/>
      <c r="AZ3" s="131"/>
      <c r="BA3" s="131"/>
      <c r="BB3" s="131"/>
      <c r="BC3" s="131"/>
      <c r="BD3" s="131"/>
      <c r="BE3" s="131"/>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38"/>
      <c r="CM3" s="139"/>
      <c r="CN3" s="139"/>
      <c r="CO3" s="124" t="s">
        <v>0</v>
      </c>
      <c r="CP3" s="128"/>
      <c r="CQ3" s="128"/>
      <c r="CR3" s="128"/>
      <c r="CS3" s="128"/>
      <c r="CT3" s="128"/>
      <c r="CU3" s="128"/>
      <c r="CV3" s="128"/>
      <c r="CW3" s="128"/>
      <c r="CX3" s="128"/>
      <c r="CY3" s="128"/>
      <c r="CZ3" s="142"/>
      <c r="DA3" s="128"/>
      <c r="DB3" s="128"/>
      <c r="DC3" s="128"/>
      <c r="DD3" s="128"/>
      <c r="DE3" s="128"/>
      <c r="DF3" s="128"/>
      <c r="DG3" s="128"/>
      <c r="DH3" s="128"/>
      <c r="DI3" s="128"/>
      <c r="DJ3" s="138"/>
      <c r="DK3" s="128" t="s">
        <v>50</v>
      </c>
      <c r="DL3" s="128"/>
      <c r="DM3" s="128"/>
      <c r="DN3" s="128"/>
      <c r="DO3" s="128"/>
      <c r="DP3" s="128"/>
      <c r="DQ3" s="128"/>
      <c r="DR3" s="128"/>
      <c r="DS3" s="128"/>
      <c r="DT3" s="128"/>
      <c r="DU3" s="138"/>
    </row>
    <row r="4" spans="1:125">
      <c r="A4" s="106" t="s">
        <v>64</v>
      </c>
      <c r="B4" s="109"/>
      <c r="C4" s="109"/>
      <c r="D4" s="109"/>
      <c r="E4" s="109"/>
      <c r="F4" s="109"/>
      <c r="G4" s="109"/>
      <c r="H4" s="115"/>
      <c r="I4" s="118"/>
      <c r="J4" s="118"/>
      <c r="K4" s="118"/>
      <c r="L4" s="118"/>
      <c r="M4" s="118"/>
      <c r="N4" s="118"/>
      <c r="O4" s="118"/>
      <c r="P4" s="118"/>
      <c r="Q4" s="118"/>
      <c r="R4" s="118"/>
      <c r="S4" s="118"/>
      <c r="T4" s="118"/>
      <c r="U4" s="118"/>
      <c r="V4" s="118"/>
      <c r="W4" s="118"/>
      <c r="X4" s="118"/>
      <c r="Y4" s="125" t="s">
        <v>47</v>
      </c>
      <c r="Z4" s="129"/>
      <c r="AA4" s="129"/>
      <c r="AB4" s="129"/>
      <c r="AC4" s="129"/>
      <c r="AD4" s="129"/>
      <c r="AE4" s="129"/>
      <c r="AF4" s="129"/>
      <c r="AG4" s="129"/>
      <c r="AH4" s="129"/>
      <c r="AI4" s="130"/>
      <c r="AJ4" s="132" t="s">
        <v>24</v>
      </c>
      <c r="AK4" s="132"/>
      <c r="AL4" s="132"/>
      <c r="AM4" s="132"/>
      <c r="AN4" s="132"/>
      <c r="AO4" s="132"/>
      <c r="AP4" s="132"/>
      <c r="AQ4" s="132"/>
      <c r="AR4" s="132"/>
      <c r="AS4" s="132"/>
      <c r="AT4" s="132"/>
      <c r="AU4" s="133" t="s">
        <v>46</v>
      </c>
      <c r="AV4" s="132"/>
      <c r="AW4" s="132"/>
      <c r="AX4" s="132"/>
      <c r="AY4" s="132"/>
      <c r="AZ4" s="132"/>
      <c r="BA4" s="132"/>
      <c r="BB4" s="132"/>
      <c r="BC4" s="132"/>
      <c r="BD4" s="132"/>
      <c r="BE4" s="132"/>
      <c r="BF4" s="132" t="s">
        <v>5</v>
      </c>
      <c r="BG4" s="132"/>
      <c r="BH4" s="132"/>
      <c r="BI4" s="132"/>
      <c r="BJ4" s="132"/>
      <c r="BK4" s="132"/>
      <c r="BL4" s="132"/>
      <c r="BM4" s="132"/>
      <c r="BN4" s="132"/>
      <c r="BO4" s="132"/>
      <c r="BP4" s="132"/>
      <c r="BQ4" s="133" t="s">
        <v>11</v>
      </c>
      <c r="BR4" s="132"/>
      <c r="BS4" s="132"/>
      <c r="BT4" s="132"/>
      <c r="BU4" s="132"/>
      <c r="BV4" s="132"/>
      <c r="BW4" s="132"/>
      <c r="BX4" s="132"/>
      <c r="BY4" s="132"/>
      <c r="BZ4" s="132"/>
      <c r="CA4" s="132"/>
      <c r="CB4" s="132" t="s">
        <v>70</v>
      </c>
      <c r="CC4" s="132"/>
      <c r="CD4" s="132"/>
      <c r="CE4" s="132"/>
      <c r="CF4" s="132"/>
      <c r="CG4" s="132"/>
      <c r="CH4" s="132"/>
      <c r="CI4" s="132"/>
      <c r="CJ4" s="132"/>
      <c r="CK4" s="132"/>
      <c r="CL4" s="132"/>
      <c r="CM4" s="140" t="s">
        <v>71</v>
      </c>
      <c r="CN4" s="140" t="s">
        <v>72</v>
      </c>
      <c r="CO4" s="125" t="s">
        <v>73</v>
      </c>
      <c r="CP4" s="129"/>
      <c r="CQ4" s="129"/>
      <c r="CR4" s="129"/>
      <c r="CS4" s="129"/>
      <c r="CT4" s="129"/>
      <c r="CU4" s="129"/>
      <c r="CV4" s="129"/>
      <c r="CW4" s="129"/>
      <c r="CX4" s="129"/>
      <c r="CY4" s="130"/>
      <c r="CZ4" s="132" t="s">
        <v>74</v>
      </c>
      <c r="DA4" s="132"/>
      <c r="DB4" s="132"/>
      <c r="DC4" s="132"/>
      <c r="DD4" s="132"/>
      <c r="DE4" s="132"/>
      <c r="DF4" s="132"/>
      <c r="DG4" s="132"/>
      <c r="DH4" s="132"/>
      <c r="DI4" s="132"/>
      <c r="DJ4" s="132"/>
      <c r="DK4" s="125" t="s">
        <v>75</v>
      </c>
      <c r="DL4" s="129"/>
      <c r="DM4" s="129"/>
      <c r="DN4" s="129"/>
      <c r="DO4" s="129"/>
      <c r="DP4" s="129"/>
      <c r="DQ4" s="129"/>
      <c r="DR4" s="129"/>
      <c r="DS4" s="129"/>
      <c r="DT4" s="129"/>
      <c r="DU4" s="130"/>
    </row>
    <row r="5" spans="1:125">
      <c r="A5" s="106" t="s">
        <v>76</v>
      </c>
      <c r="B5" s="110"/>
      <c r="C5" s="110"/>
      <c r="D5" s="110"/>
      <c r="E5" s="110"/>
      <c r="F5" s="110"/>
      <c r="G5" s="110"/>
      <c r="H5" s="116" t="s">
        <v>78</v>
      </c>
      <c r="I5" s="116" t="s">
        <v>80</v>
      </c>
      <c r="J5" s="116" t="s">
        <v>81</v>
      </c>
      <c r="K5" s="116" t="s">
        <v>82</v>
      </c>
      <c r="L5" s="116" t="s">
        <v>83</v>
      </c>
      <c r="M5" s="116" t="s">
        <v>15</v>
      </c>
      <c r="N5" s="116" t="s">
        <v>9</v>
      </c>
      <c r="O5" s="116" t="s">
        <v>84</v>
      </c>
      <c r="P5" s="116" t="s">
        <v>26</v>
      </c>
      <c r="Q5" s="116" t="s">
        <v>85</v>
      </c>
      <c r="R5" s="116" t="s">
        <v>86</v>
      </c>
      <c r="S5" s="116" t="s">
        <v>87</v>
      </c>
      <c r="T5" s="116" t="s">
        <v>88</v>
      </c>
      <c r="U5" s="116" t="s">
        <v>89</v>
      </c>
      <c r="V5" s="116" t="s">
        <v>90</v>
      </c>
      <c r="W5" s="116" t="s">
        <v>91</v>
      </c>
      <c r="X5" s="116" t="s">
        <v>92</v>
      </c>
      <c r="Y5" s="116" t="s">
        <v>29</v>
      </c>
      <c r="Z5" s="116" t="s">
        <v>93</v>
      </c>
      <c r="AA5" s="116" t="s">
        <v>94</v>
      </c>
      <c r="AB5" s="116" t="s">
        <v>95</v>
      </c>
      <c r="AC5" s="116" t="s">
        <v>96</v>
      </c>
      <c r="AD5" s="116" t="s">
        <v>97</v>
      </c>
      <c r="AE5" s="116" t="s">
        <v>66</v>
      </c>
      <c r="AF5" s="116" t="s">
        <v>98</v>
      </c>
      <c r="AG5" s="116" t="s">
        <v>99</v>
      </c>
      <c r="AH5" s="116" t="s">
        <v>100</v>
      </c>
      <c r="AI5" s="116" t="s">
        <v>101</v>
      </c>
      <c r="AJ5" s="116" t="s">
        <v>29</v>
      </c>
      <c r="AK5" s="116" t="s">
        <v>93</v>
      </c>
      <c r="AL5" s="116" t="s">
        <v>94</v>
      </c>
      <c r="AM5" s="116" t="s">
        <v>95</v>
      </c>
      <c r="AN5" s="116" t="s">
        <v>96</v>
      </c>
      <c r="AO5" s="116" t="s">
        <v>97</v>
      </c>
      <c r="AP5" s="116" t="s">
        <v>66</v>
      </c>
      <c r="AQ5" s="116" t="s">
        <v>98</v>
      </c>
      <c r="AR5" s="116" t="s">
        <v>99</v>
      </c>
      <c r="AS5" s="116" t="s">
        <v>100</v>
      </c>
      <c r="AT5" s="116" t="s">
        <v>101</v>
      </c>
      <c r="AU5" s="116" t="s">
        <v>29</v>
      </c>
      <c r="AV5" s="116" t="s">
        <v>93</v>
      </c>
      <c r="AW5" s="116" t="s">
        <v>94</v>
      </c>
      <c r="AX5" s="116" t="s">
        <v>95</v>
      </c>
      <c r="AY5" s="116" t="s">
        <v>96</v>
      </c>
      <c r="AZ5" s="116" t="s">
        <v>97</v>
      </c>
      <c r="BA5" s="116" t="s">
        <v>66</v>
      </c>
      <c r="BB5" s="116" t="s">
        <v>98</v>
      </c>
      <c r="BC5" s="116" t="s">
        <v>99</v>
      </c>
      <c r="BD5" s="116" t="s">
        <v>100</v>
      </c>
      <c r="BE5" s="116" t="s">
        <v>101</v>
      </c>
      <c r="BF5" s="116" t="s">
        <v>29</v>
      </c>
      <c r="BG5" s="116" t="s">
        <v>93</v>
      </c>
      <c r="BH5" s="116" t="s">
        <v>94</v>
      </c>
      <c r="BI5" s="116" t="s">
        <v>95</v>
      </c>
      <c r="BJ5" s="116" t="s">
        <v>96</v>
      </c>
      <c r="BK5" s="116" t="s">
        <v>97</v>
      </c>
      <c r="BL5" s="116" t="s">
        <v>66</v>
      </c>
      <c r="BM5" s="116" t="s">
        <v>98</v>
      </c>
      <c r="BN5" s="116" t="s">
        <v>99</v>
      </c>
      <c r="BO5" s="116" t="s">
        <v>100</v>
      </c>
      <c r="BP5" s="116" t="s">
        <v>101</v>
      </c>
      <c r="BQ5" s="116" t="s">
        <v>29</v>
      </c>
      <c r="BR5" s="116" t="s">
        <v>93</v>
      </c>
      <c r="BS5" s="116" t="s">
        <v>94</v>
      </c>
      <c r="BT5" s="116" t="s">
        <v>95</v>
      </c>
      <c r="BU5" s="116" t="s">
        <v>96</v>
      </c>
      <c r="BV5" s="116" t="s">
        <v>97</v>
      </c>
      <c r="BW5" s="116" t="s">
        <v>66</v>
      </c>
      <c r="BX5" s="116" t="s">
        <v>98</v>
      </c>
      <c r="BY5" s="116" t="s">
        <v>99</v>
      </c>
      <c r="BZ5" s="116" t="s">
        <v>100</v>
      </c>
      <c r="CA5" s="116" t="s">
        <v>101</v>
      </c>
      <c r="CB5" s="116" t="s">
        <v>29</v>
      </c>
      <c r="CC5" s="116" t="s">
        <v>93</v>
      </c>
      <c r="CD5" s="116" t="s">
        <v>94</v>
      </c>
      <c r="CE5" s="116" t="s">
        <v>95</v>
      </c>
      <c r="CF5" s="116" t="s">
        <v>96</v>
      </c>
      <c r="CG5" s="116" t="s">
        <v>97</v>
      </c>
      <c r="CH5" s="116" t="s">
        <v>66</v>
      </c>
      <c r="CI5" s="116" t="s">
        <v>98</v>
      </c>
      <c r="CJ5" s="116" t="s">
        <v>99</v>
      </c>
      <c r="CK5" s="116" t="s">
        <v>100</v>
      </c>
      <c r="CL5" s="116" t="s">
        <v>101</v>
      </c>
      <c r="CM5" s="141"/>
      <c r="CN5" s="141"/>
      <c r="CO5" s="116" t="s">
        <v>29</v>
      </c>
      <c r="CP5" s="116" t="s">
        <v>93</v>
      </c>
      <c r="CQ5" s="116" t="s">
        <v>94</v>
      </c>
      <c r="CR5" s="116" t="s">
        <v>95</v>
      </c>
      <c r="CS5" s="116" t="s">
        <v>96</v>
      </c>
      <c r="CT5" s="116" t="s">
        <v>97</v>
      </c>
      <c r="CU5" s="116" t="s">
        <v>66</v>
      </c>
      <c r="CV5" s="116" t="s">
        <v>98</v>
      </c>
      <c r="CW5" s="116" t="s">
        <v>99</v>
      </c>
      <c r="CX5" s="116" t="s">
        <v>100</v>
      </c>
      <c r="CY5" s="116" t="s">
        <v>101</v>
      </c>
      <c r="CZ5" s="116" t="s">
        <v>29</v>
      </c>
      <c r="DA5" s="116" t="s">
        <v>93</v>
      </c>
      <c r="DB5" s="116" t="s">
        <v>94</v>
      </c>
      <c r="DC5" s="116" t="s">
        <v>95</v>
      </c>
      <c r="DD5" s="116" t="s">
        <v>96</v>
      </c>
      <c r="DE5" s="116" t="s">
        <v>97</v>
      </c>
      <c r="DF5" s="116" t="s">
        <v>66</v>
      </c>
      <c r="DG5" s="116" t="s">
        <v>98</v>
      </c>
      <c r="DH5" s="116" t="s">
        <v>99</v>
      </c>
      <c r="DI5" s="116" t="s">
        <v>100</v>
      </c>
      <c r="DJ5" s="116" t="s">
        <v>59</v>
      </c>
      <c r="DK5" s="116" t="s">
        <v>29</v>
      </c>
      <c r="DL5" s="116" t="s">
        <v>93</v>
      </c>
      <c r="DM5" s="116" t="s">
        <v>94</v>
      </c>
      <c r="DN5" s="116" t="s">
        <v>95</v>
      </c>
      <c r="DO5" s="116" t="s">
        <v>96</v>
      </c>
      <c r="DP5" s="116" t="s">
        <v>97</v>
      </c>
      <c r="DQ5" s="116" t="s">
        <v>66</v>
      </c>
      <c r="DR5" s="116" t="s">
        <v>98</v>
      </c>
      <c r="DS5" s="116" t="s">
        <v>99</v>
      </c>
      <c r="DT5" s="116" t="s">
        <v>100</v>
      </c>
      <c r="DU5" s="116" t="s">
        <v>101</v>
      </c>
    </row>
    <row r="6" spans="1:125" s="105" customFormat="1">
      <c r="A6" s="106" t="s">
        <v>102</v>
      </c>
      <c r="B6" s="111">
        <f t="shared" ref="B6:G6" si="1">B8</f>
        <v>2023</v>
      </c>
      <c r="C6" s="111">
        <f t="shared" si="1"/>
        <v>222101</v>
      </c>
      <c r="D6" s="111">
        <f t="shared" si="1"/>
        <v>47</v>
      </c>
      <c r="E6" s="111">
        <f t="shared" si="1"/>
        <v>14</v>
      </c>
      <c r="F6" s="111">
        <f t="shared" si="1"/>
        <v>0</v>
      </c>
      <c r="G6" s="111">
        <f t="shared" si="1"/>
        <v>7</v>
      </c>
      <c r="H6" s="111" t="str">
        <f>SUBSTITUTE(H8,"　","")</f>
        <v>静岡県富士市</v>
      </c>
      <c r="I6" s="111" t="str">
        <f t="shared" ref="I6:X6" si="2">I8</f>
        <v>富士川駅東駐車場</v>
      </c>
      <c r="J6" s="111" t="str">
        <f t="shared" si="2"/>
        <v>法非適用</v>
      </c>
      <c r="K6" s="111" t="str">
        <f t="shared" si="2"/>
        <v>駐車場整備事業</v>
      </c>
      <c r="L6" s="111" t="str">
        <f t="shared" si="2"/>
        <v>-</v>
      </c>
      <c r="M6" s="111" t="str">
        <f t="shared" si="2"/>
        <v>Ａ３Ｂ１</v>
      </c>
      <c r="N6" s="111" t="str">
        <f t="shared" si="2"/>
        <v>非設置</v>
      </c>
      <c r="O6" s="119" t="str">
        <f t="shared" si="2"/>
        <v>該当数値なし</v>
      </c>
      <c r="P6" s="111" t="str">
        <f t="shared" si="2"/>
        <v>届出駐車場</v>
      </c>
      <c r="Q6" s="111" t="str">
        <f t="shared" si="2"/>
        <v>広場式</v>
      </c>
      <c r="R6" s="121">
        <f t="shared" si="2"/>
        <v>30</v>
      </c>
      <c r="S6" s="111" t="str">
        <f t="shared" si="2"/>
        <v>駅</v>
      </c>
      <c r="T6" s="111" t="str">
        <f t="shared" si="2"/>
        <v>無</v>
      </c>
      <c r="U6" s="121">
        <f t="shared" si="2"/>
        <v>1777</v>
      </c>
      <c r="V6" s="121">
        <f t="shared" si="2"/>
        <v>127</v>
      </c>
      <c r="W6" s="121">
        <f t="shared" si="2"/>
        <v>110</v>
      </c>
      <c r="X6" s="111" t="str">
        <f t="shared" si="2"/>
        <v>無</v>
      </c>
      <c r="Y6" s="126">
        <f t="shared" ref="Y6:AH6" si="3">IF(Y8="-",NA(),Y8)</f>
        <v>402.3</v>
      </c>
      <c r="Z6" s="126">
        <f t="shared" si="3"/>
        <v>152.4</v>
      </c>
      <c r="AA6" s="126">
        <f t="shared" si="3"/>
        <v>198.7</v>
      </c>
      <c r="AB6" s="126">
        <f t="shared" si="3"/>
        <v>229.5</v>
      </c>
      <c r="AC6" s="126">
        <f t="shared" si="3"/>
        <v>231.9</v>
      </c>
      <c r="AD6" s="126">
        <f t="shared" si="3"/>
        <v>754.2</v>
      </c>
      <c r="AE6" s="126">
        <f t="shared" si="3"/>
        <v>383.4</v>
      </c>
      <c r="AF6" s="126">
        <f t="shared" si="3"/>
        <v>338.4</v>
      </c>
      <c r="AG6" s="126">
        <f t="shared" si="3"/>
        <v>1268.9000000000001</v>
      </c>
      <c r="AH6" s="126">
        <f t="shared" si="3"/>
        <v>2085.8000000000002</v>
      </c>
      <c r="AI6" s="119" t="str">
        <f>IF(AI8="-","",IF(AI8="-","【-】","【"&amp;SUBSTITUTE(TEXT(AI8,"#,##0.0"),"-","△")&amp;"】"))</f>
        <v>【1,905.8】</v>
      </c>
      <c r="AJ6" s="126">
        <f t="shared" ref="AJ6:AS6" si="4">IF(AJ8="-",NA(),AJ8)</f>
        <v>0</v>
      </c>
      <c r="AK6" s="126">
        <f t="shared" si="4"/>
        <v>0</v>
      </c>
      <c r="AL6" s="126">
        <f t="shared" si="4"/>
        <v>0</v>
      </c>
      <c r="AM6" s="126">
        <f t="shared" si="4"/>
        <v>0</v>
      </c>
      <c r="AN6" s="126">
        <f t="shared" si="4"/>
        <v>0</v>
      </c>
      <c r="AO6" s="126">
        <f t="shared" si="4"/>
        <v>2</v>
      </c>
      <c r="AP6" s="126">
        <f t="shared" si="4"/>
        <v>10.199999999999999</v>
      </c>
      <c r="AQ6" s="126">
        <f t="shared" si="4"/>
        <v>5.0999999999999996</v>
      </c>
      <c r="AR6" s="126">
        <f t="shared" si="4"/>
        <v>1.9</v>
      </c>
      <c r="AS6" s="126">
        <f t="shared" si="4"/>
        <v>3</v>
      </c>
      <c r="AT6" s="119" t="str">
        <f>IF(AT8="-","",IF(AT8="-","【-】","【"&amp;SUBSTITUTE(TEXT(AT8,"#,##0.0"),"-","△")&amp;"】"))</f>
        <v>【3.9】</v>
      </c>
      <c r="AU6" s="134">
        <f t="shared" ref="AU6:BD6" si="5">IF(AU8="-",NA(),AU8)</f>
        <v>0</v>
      </c>
      <c r="AV6" s="134">
        <f t="shared" si="5"/>
        <v>0</v>
      </c>
      <c r="AW6" s="134">
        <f t="shared" si="5"/>
        <v>0</v>
      </c>
      <c r="AX6" s="134">
        <f t="shared" si="5"/>
        <v>0</v>
      </c>
      <c r="AY6" s="134">
        <f t="shared" si="5"/>
        <v>0</v>
      </c>
      <c r="AZ6" s="134">
        <f t="shared" si="5"/>
        <v>15</v>
      </c>
      <c r="BA6" s="134">
        <f t="shared" si="5"/>
        <v>407</v>
      </c>
      <c r="BB6" s="134">
        <f t="shared" si="5"/>
        <v>166</v>
      </c>
      <c r="BC6" s="134">
        <f t="shared" si="5"/>
        <v>18</v>
      </c>
      <c r="BD6" s="134">
        <f t="shared" si="5"/>
        <v>18</v>
      </c>
      <c r="BE6" s="121" t="str">
        <f>IF(BE8="-","",IF(BE8="-","【-】","【"&amp;SUBSTITUTE(TEXT(BE8,"#,##0"),"-","△")&amp;"】"))</f>
        <v>【127】</v>
      </c>
      <c r="BF6" s="126">
        <f t="shared" ref="BF6:BO6" si="6">IF(BF8="-",NA(),BF8)</f>
        <v>75</v>
      </c>
      <c r="BG6" s="126">
        <f t="shared" si="6"/>
        <v>33.9</v>
      </c>
      <c r="BH6" s="126">
        <f t="shared" si="6"/>
        <v>48.5</v>
      </c>
      <c r="BI6" s="126">
        <f t="shared" si="6"/>
        <v>56.2</v>
      </c>
      <c r="BJ6" s="126">
        <f t="shared" si="6"/>
        <v>54.6</v>
      </c>
      <c r="BK6" s="126">
        <f t="shared" si="6"/>
        <v>33.6</v>
      </c>
      <c r="BL6" s="126">
        <f t="shared" si="6"/>
        <v>-122.5</v>
      </c>
      <c r="BM6" s="126">
        <f t="shared" si="6"/>
        <v>8.5</v>
      </c>
      <c r="BN6" s="126">
        <f t="shared" si="6"/>
        <v>26.6</v>
      </c>
      <c r="BO6" s="126">
        <f t="shared" si="6"/>
        <v>36.5</v>
      </c>
      <c r="BP6" s="119" t="str">
        <f>IF(BP8="-","",IF(BP8="-","【-】","【"&amp;SUBSTITUTE(TEXT(BP8,"#,##0.0"),"-","△")&amp;"】"))</f>
        <v>【△55.6】</v>
      </c>
      <c r="BQ6" s="134">
        <f t="shared" ref="BQ6:BZ6" si="7">IF(BQ8="-",NA(),BQ8)</f>
        <v>11164</v>
      </c>
      <c r="BR6" s="134">
        <f t="shared" si="7"/>
        <v>2333</v>
      </c>
      <c r="BS6" s="134">
        <f t="shared" si="7"/>
        <v>4000</v>
      </c>
      <c r="BT6" s="134">
        <f t="shared" si="7"/>
        <v>5396</v>
      </c>
      <c r="BU6" s="134">
        <f t="shared" si="7"/>
        <v>6919</v>
      </c>
      <c r="BV6" s="134">
        <f t="shared" si="7"/>
        <v>7940</v>
      </c>
      <c r="BW6" s="134">
        <f t="shared" si="7"/>
        <v>2576</v>
      </c>
      <c r="BX6" s="134">
        <f t="shared" si="7"/>
        <v>4153</v>
      </c>
      <c r="BY6" s="134">
        <f t="shared" si="7"/>
        <v>6140</v>
      </c>
      <c r="BZ6" s="134">
        <f t="shared" si="7"/>
        <v>9395</v>
      </c>
      <c r="CA6" s="121" t="str">
        <f>IF(CA8="-","",IF(CA8="-","【-】","【"&amp;SUBSTITUTE(TEXT(CA8,"#,##0"),"-","△")&amp;"】"))</f>
        <v>【12,639】</v>
      </c>
      <c r="CB6" s="126"/>
      <c r="CC6" s="126"/>
      <c r="CD6" s="126"/>
      <c r="CE6" s="126"/>
      <c r="CF6" s="126"/>
      <c r="CG6" s="126"/>
      <c r="CH6" s="126"/>
      <c r="CI6" s="126"/>
      <c r="CJ6" s="126"/>
      <c r="CK6" s="126"/>
      <c r="CL6" s="119" t="s">
        <v>103</v>
      </c>
      <c r="CM6" s="121">
        <f>CM8</f>
        <v>105434</v>
      </c>
      <c r="CN6" s="121">
        <f>CN8</f>
        <v>5000</v>
      </c>
      <c r="CO6" s="126"/>
      <c r="CP6" s="126"/>
      <c r="CQ6" s="126"/>
      <c r="CR6" s="126"/>
      <c r="CS6" s="126"/>
      <c r="CT6" s="126"/>
      <c r="CU6" s="126"/>
      <c r="CV6" s="126"/>
      <c r="CW6" s="126"/>
      <c r="CX6" s="126"/>
      <c r="CY6" s="119" t="s">
        <v>103</v>
      </c>
      <c r="CZ6" s="126">
        <f t="shared" ref="CZ6:DI6" si="8">IF(CZ8="-",NA(),CZ8)</f>
        <v>0</v>
      </c>
      <c r="DA6" s="126">
        <f t="shared" si="8"/>
        <v>0</v>
      </c>
      <c r="DB6" s="126">
        <f t="shared" si="8"/>
        <v>0</v>
      </c>
      <c r="DC6" s="126">
        <f t="shared" si="8"/>
        <v>0</v>
      </c>
      <c r="DD6" s="126">
        <f t="shared" si="8"/>
        <v>0</v>
      </c>
      <c r="DE6" s="126">
        <f t="shared" si="8"/>
        <v>54.4</v>
      </c>
      <c r="DF6" s="126">
        <f t="shared" si="8"/>
        <v>70.3</v>
      </c>
      <c r="DG6" s="126">
        <f t="shared" si="8"/>
        <v>70</v>
      </c>
      <c r="DH6" s="126">
        <f t="shared" si="8"/>
        <v>47.6</v>
      </c>
      <c r="DI6" s="126">
        <f t="shared" si="8"/>
        <v>36.1</v>
      </c>
      <c r="DJ6" s="119" t="str">
        <f>IF(DJ8="-","",IF(DJ8="-","【-】","【"&amp;SUBSTITUTE(TEXT(DJ8,"#,##0.0"),"-","△")&amp;"】"))</f>
        <v>【79.0】</v>
      </c>
      <c r="DK6" s="126">
        <f t="shared" ref="DK6:DT6" si="9">IF(DK8="-",NA(),DK8)</f>
        <v>52</v>
      </c>
      <c r="DL6" s="126">
        <f t="shared" si="9"/>
        <v>21.3</v>
      </c>
      <c r="DM6" s="126">
        <f t="shared" si="9"/>
        <v>24.4</v>
      </c>
      <c r="DN6" s="126">
        <f t="shared" si="9"/>
        <v>32.299999999999997</v>
      </c>
      <c r="DO6" s="126">
        <f t="shared" si="9"/>
        <v>39.4</v>
      </c>
      <c r="DP6" s="126">
        <f t="shared" si="9"/>
        <v>295.5</v>
      </c>
      <c r="DQ6" s="126">
        <f t="shared" si="9"/>
        <v>224.4</v>
      </c>
      <c r="DR6" s="126">
        <f t="shared" si="9"/>
        <v>251.9</v>
      </c>
      <c r="DS6" s="126">
        <f t="shared" si="9"/>
        <v>291.5</v>
      </c>
      <c r="DT6" s="126">
        <f t="shared" si="9"/>
        <v>314.89999999999998</v>
      </c>
      <c r="DU6" s="119" t="str">
        <f>IF(DU8="-","",IF(DU8="-","【-】","【"&amp;SUBSTITUTE(TEXT(DU8,"#,##0.0"),"-","△")&amp;"】"))</f>
        <v>【210.9】</v>
      </c>
    </row>
    <row r="7" spans="1:125" s="105" customFormat="1">
      <c r="A7" s="106" t="s">
        <v>77</v>
      </c>
      <c r="B7" s="111">
        <f t="shared" ref="B7:AH7" si="10">B8</f>
        <v>2023</v>
      </c>
      <c r="C7" s="111">
        <f t="shared" si="10"/>
        <v>222101</v>
      </c>
      <c r="D7" s="111">
        <f t="shared" si="10"/>
        <v>47</v>
      </c>
      <c r="E7" s="111">
        <f t="shared" si="10"/>
        <v>14</v>
      </c>
      <c r="F7" s="111">
        <f t="shared" si="10"/>
        <v>0</v>
      </c>
      <c r="G7" s="111">
        <f t="shared" si="10"/>
        <v>7</v>
      </c>
      <c r="H7" s="111" t="str">
        <f t="shared" si="10"/>
        <v>静岡県　富士市</v>
      </c>
      <c r="I7" s="111" t="str">
        <f t="shared" si="10"/>
        <v>富士川駅東駐車場</v>
      </c>
      <c r="J7" s="111" t="str">
        <f t="shared" si="10"/>
        <v>法非適用</v>
      </c>
      <c r="K7" s="111" t="str">
        <f t="shared" si="10"/>
        <v>駐車場整備事業</v>
      </c>
      <c r="L7" s="111" t="str">
        <f t="shared" si="10"/>
        <v>-</v>
      </c>
      <c r="M7" s="111" t="str">
        <f t="shared" si="10"/>
        <v>Ａ３Ｂ１</v>
      </c>
      <c r="N7" s="111" t="str">
        <f t="shared" si="10"/>
        <v>非設置</v>
      </c>
      <c r="O7" s="119" t="str">
        <f t="shared" si="10"/>
        <v>該当数値なし</v>
      </c>
      <c r="P7" s="111" t="str">
        <f t="shared" si="10"/>
        <v>届出駐車場</v>
      </c>
      <c r="Q7" s="111" t="str">
        <f t="shared" si="10"/>
        <v>広場式</v>
      </c>
      <c r="R7" s="121">
        <f t="shared" si="10"/>
        <v>30</v>
      </c>
      <c r="S7" s="111" t="str">
        <f t="shared" si="10"/>
        <v>駅</v>
      </c>
      <c r="T7" s="111" t="str">
        <f t="shared" si="10"/>
        <v>無</v>
      </c>
      <c r="U7" s="121">
        <f t="shared" si="10"/>
        <v>1777</v>
      </c>
      <c r="V7" s="121">
        <f t="shared" si="10"/>
        <v>127</v>
      </c>
      <c r="W7" s="121">
        <f t="shared" si="10"/>
        <v>110</v>
      </c>
      <c r="X7" s="111" t="str">
        <f t="shared" si="10"/>
        <v>無</v>
      </c>
      <c r="Y7" s="126">
        <f t="shared" si="10"/>
        <v>402.3</v>
      </c>
      <c r="Z7" s="126">
        <f t="shared" si="10"/>
        <v>152.4</v>
      </c>
      <c r="AA7" s="126">
        <f t="shared" si="10"/>
        <v>198.7</v>
      </c>
      <c r="AB7" s="126">
        <f t="shared" si="10"/>
        <v>229.5</v>
      </c>
      <c r="AC7" s="126">
        <f t="shared" si="10"/>
        <v>231.9</v>
      </c>
      <c r="AD7" s="126">
        <f t="shared" si="10"/>
        <v>754.2</v>
      </c>
      <c r="AE7" s="126">
        <f t="shared" si="10"/>
        <v>383.4</v>
      </c>
      <c r="AF7" s="126">
        <f t="shared" si="10"/>
        <v>338.4</v>
      </c>
      <c r="AG7" s="126">
        <f t="shared" si="10"/>
        <v>1268.9000000000001</v>
      </c>
      <c r="AH7" s="126">
        <f t="shared" si="10"/>
        <v>2085.8000000000002</v>
      </c>
      <c r="AI7" s="119"/>
      <c r="AJ7" s="126">
        <f t="shared" ref="AJ7:AS7" si="11">AJ8</f>
        <v>0</v>
      </c>
      <c r="AK7" s="126">
        <f t="shared" si="11"/>
        <v>0</v>
      </c>
      <c r="AL7" s="126">
        <f t="shared" si="11"/>
        <v>0</v>
      </c>
      <c r="AM7" s="126">
        <f t="shared" si="11"/>
        <v>0</v>
      </c>
      <c r="AN7" s="126">
        <f t="shared" si="11"/>
        <v>0</v>
      </c>
      <c r="AO7" s="126">
        <f t="shared" si="11"/>
        <v>2</v>
      </c>
      <c r="AP7" s="126">
        <f t="shared" si="11"/>
        <v>10.199999999999999</v>
      </c>
      <c r="AQ7" s="126">
        <f t="shared" si="11"/>
        <v>5.0999999999999996</v>
      </c>
      <c r="AR7" s="126">
        <f t="shared" si="11"/>
        <v>1.9</v>
      </c>
      <c r="AS7" s="126">
        <f t="shared" si="11"/>
        <v>3</v>
      </c>
      <c r="AT7" s="119"/>
      <c r="AU7" s="134">
        <f t="shared" ref="AU7:BD7" si="12">AU8</f>
        <v>0</v>
      </c>
      <c r="AV7" s="134">
        <f t="shared" si="12"/>
        <v>0</v>
      </c>
      <c r="AW7" s="134">
        <f t="shared" si="12"/>
        <v>0</v>
      </c>
      <c r="AX7" s="134">
        <f t="shared" si="12"/>
        <v>0</v>
      </c>
      <c r="AY7" s="134">
        <f t="shared" si="12"/>
        <v>0</v>
      </c>
      <c r="AZ7" s="134">
        <f t="shared" si="12"/>
        <v>15</v>
      </c>
      <c r="BA7" s="134">
        <f t="shared" si="12"/>
        <v>407</v>
      </c>
      <c r="BB7" s="134">
        <f t="shared" si="12"/>
        <v>166</v>
      </c>
      <c r="BC7" s="134">
        <f t="shared" si="12"/>
        <v>18</v>
      </c>
      <c r="BD7" s="134">
        <f t="shared" si="12"/>
        <v>18</v>
      </c>
      <c r="BE7" s="121"/>
      <c r="BF7" s="126">
        <f t="shared" ref="BF7:BO7" si="13">BF8</f>
        <v>75</v>
      </c>
      <c r="BG7" s="126">
        <f t="shared" si="13"/>
        <v>33.9</v>
      </c>
      <c r="BH7" s="126">
        <f t="shared" si="13"/>
        <v>48.5</v>
      </c>
      <c r="BI7" s="126">
        <f t="shared" si="13"/>
        <v>56.2</v>
      </c>
      <c r="BJ7" s="126">
        <f t="shared" si="13"/>
        <v>54.6</v>
      </c>
      <c r="BK7" s="126">
        <f t="shared" si="13"/>
        <v>33.6</v>
      </c>
      <c r="BL7" s="126">
        <f t="shared" si="13"/>
        <v>-122.5</v>
      </c>
      <c r="BM7" s="126">
        <f t="shared" si="13"/>
        <v>8.5</v>
      </c>
      <c r="BN7" s="126">
        <f t="shared" si="13"/>
        <v>26.6</v>
      </c>
      <c r="BO7" s="126">
        <f t="shared" si="13"/>
        <v>36.5</v>
      </c>
      <c r="BP7" s="119"/>
      <c r="BQ7" s="134">
        <f t="shared" ref="BQ7:BZ7" si="14">BQ8</f>
        <v>11164</v>
      </c>
      <c r="BR7" s="134">
        <f t="shared" si="14"/>
        <v>2333</v>
      </c>
      <c r="BS7" s="134">
        <f t="shared" si="14"/>
        <v>4000</v>
      </c>
      <c r="BT7" s="134">
        <f t="shared" si="14"/>
        <v>5396</v>
      </c>
      <c r="BU7" s="134">
        <f t="shared" si="14"/>
        <v>6919</v>
      </c>
      <c r="BV7" s="134">
        <f t="shared" si="14"/>
        <v>7940</v>
      </c>
      <c r="BW7" s="134">
        <f t="shared" si="14"/>
        <v>2576</v>
      </c>
      <c r="BX7" s="134">
        <f t="shared" si="14"/>
        <v>4153</v>
      </c>
      <c r="BY7" s="134">
        <f t="shared" si="14"/>
        <v>6140</v>
      </c>
      <c r="BZ7" s="134">
        <f t="shared" si="14"/>
        <v>9395</v>
      </c>
      <c r="CA7" s="121"/>
      <c r="CB7" s="126" t="s">
        <v>103</v>
      </c>
      <c r="CC7" s="126" t="s">
        <v>103</v>
      </c>
      <c r="CD7" s="126" t="s">
        <v>103</v>
      </c>
      <c r="CE7" s="126" t="s">
        <v>103</v>
      </c>
      <c r="CF7" s="126" t="s">
        <v>103</v>
      </c>
      <c r="CG7" s="126" t="s">
        <v>103</v>
      </c>
      <c r="CH7" s="126" t="s">
        <v>103</v>
      </c>
      <c r="CI7" s="126" t="s">
        <v>103</v>
      </c>
      <c r="CJ7" s="126" t="s">
        <v>103</v>
      </c>
      <c r="CK7" s="126" t="s">
        <v>103</v>
      </c>
      <c r="CL7" s="119"/>
      <c r="CM7" s="121">
        <f>CM8</f>
        <v>105434</v>
      </c>
      <c r="CN7" s="121">
        <f>CN8</f>
        <v>5000</v>
      </c>
      <c r="CO7" s="126" t="s">
        <v>103</v>
      </c>
      <c r="CP7" s="126" t="s">
        <v>103</v>
      </c>
      <c r="CQ7" s="126" t="s">
        <v>103</v>
      </c>
      <c r="CR7" s="126" t="s">
        <v>103</v>
      </c>
      <c r="CS7" s="126" t="s">
        <v>103</v>
      </c>
      <c r="CT7" s="126" t="s">
        <v>103</v>
      </c>
      <c r="CU7" s="126" t="s">
        <v>103</v>
      </c>
      <c r="CV7" s="126" t="s">
        <v>103</v>
      </c>
      <c r="CW7" s="126" t="s">
        <v>103</v>
      </c>
      <c r="CX7" s="126" t="s">
        <v>103</v>
      </c>
      <c r="CY7" s="119"/>
      <c r="CZ7" s="126">
        <f t="shared" ref="CZ7:DI7" si="15">CZ8</f>
        <v>0</v>
      </c>
      <c r="DA7" s="126">
        <f t="shared" si="15"/>
        <v>0</v>
      </c>
      <c r="DB7" s="126">
        <f t="shared" si="15"/>
        <v>0</v>
      </c>
      <c r="DC7" s="126">
        <f t="shared" si="15"/>
        <v>0</v>
      </c>
      <c r="DD7" s="126">
        <f t="shared" si="15"/>
        <v>0</v>
      </c>
      <c r="DE7" s="126">
        <f t="shared" si="15"/>
        <v>54.4</v>
      </c>
      <c r="DF7" s="126">
        <f t="shared" si="15"/>
        <v>70.3</v>
      </c>
      <c r="DG7" s="126">
        <f t="shared" si="15"/>
        <v>70</v>
      </c>
      <c r="DH7" s="126">
        <f t="shared" si="15"/>
        <v>47.6</v>
      </c>
      <c r="DI7" s="126">
        <f t="shared" si="15"/>
        <v>36.1</v>
      </c>
      <c r="DJ7" s="119"/>
      <c r="DK7" s="126">
        <f t="shared" ref="DK7:DT7" si="16">DK8</f>
        <v>52</v>
      </c>
      <c r="DL7" s="126">
        <f t="shared" si="16"/>
        <v>21.3</v>
      </c>
      <c r="DM7" s="126">
        <f t="shared" si="16"/>
        <v>24.4</v>
      </c>
      <c r="DN7" s="126">
        <f t="shared" si="16"/>
        <v>32.299999999999997</v>
      </c>
      <c r="DO7" s="126">
        <f t="shared" si="16"/>
        <v>39.4</v>
      </c>
      <c r="DP7" s="126">
        <f t="shared" si="16"/>
        <v>295.5</v>
      </c>
      <c r="DQ7" s="126">
        <f t="shared" si="16"/>
        <v>224.4</v>
      </c>
      <c r="DR7" s="126">
        <f t="shared" si="16"/>
        <v>251.9</v>
      </c>
      <c r="DS7" s="126">
        <f t="shared" si="16"/>
        <v>291.5</v>
      </c>
      <c r="DT7" s="126">
        <f t="shared" si="16"/>
        <v>314.89999999999998</v>
      </c>
      <c r="DU7" s="119"/>
    </row>
    <row r="8" spans="1:125" s="105" customFormat="1">
      <c r="A8" s="106"/>
      <c r="B8" s="112">
        <v>2023</v>
      </c>
      <c r="C8" s="112">
        <v>222101</v>
      </c>
      <c r="D8" s="112">
        <v>47</v>
      </c>
      <c r="E8" s="112">
        <v>14</v>
      </c>
      <c r="F8" s="112">
        <v>0</v>
      </c>
      <c r="G8" s="112">
        <v>7</v>
      </c>
      <c r="H8" s="112" t="s">
        <v>104</v>
      </c>
      <c r="I8" s="112" t="s">
        <v>105</v>
      </c>
      <c r="J8" s="112" t="s">
        <v>106</v>
      </c>
      <c r="K8" s="112" t="s">
        <v>107</v>
      </c>
      <c r="L8" s="112" t="s">
        <v>43</v>
      </c>
      <c r="M8" s="112" t="s">
        <v>108</v>
      </c>
      <c r="N8" s="112" t="s">
        <v>22</v>
      </c>
      <c r="O8" s="120" t="s">
        <v>109</v>
      </c>
      <c r="P8" s="112" t="s">
        <v>110</v>
      </c>
      <c r="Q8" s="112" t="s">
        <v>111</v>
      </c>
      <c r="R8" s="122">
        <v>30</v>
      </c>
      <c r="S8" s="112" t="s">
        <v>112</v>
      </c>
      <c r="T8" s="112" t="s">
        <v>113</v>
      </c>
      <c r="U8" s="122">
        <v>1777</v>
      </c>
      <c r="V8" s="122">
        <v>127</v>
      </c>
      <c r="W8" s="122">
        <v>110</v>
      </c>
      <c r="X8" s="112" t="s">
        <v>113</v>
      </c>
      <c r="Y8" s="127">
        <v>402.3</v>
      </c>
      <c r="Z8" s="127">
        <v>152.4</v>
      </c>
      <c r="AA8" s="127">
        <v>198.7</v>
      </c>
      <c r="AB8" s="127">
        <v>229.5</v>
      </c>
      <c r="AC8" s="127">
        <v>231.9</v>
      </c>
      <c r="AD8" s="127">
        <v>754.2</v>
      </c>
      <c r="AE8" s="127">
        <v>383.4</v>
      </c>
      <c r="AF8" s="127">
        <v>338.4</v>
      </c>
      <c r="AG8" s="127">
        <v>1268.9000000000001</v>
      </c>
      <c r="AH8" s="127">
        <v>2085.8000000000002</v>
      </c>
      <c r="AI8" s="120">
        <v>1905.8</v>
      </c>
      <c r="AJ8" s="127">
        <v>0</v>
      </c>
      <c r="AK8" s="127">
        <v>0</v>
      </c>
      <c r="AL8" s="127">
        <v>0</v>
      </c>
      <c r="AM8" s="127">
        <v>0</v>
      </c>
      <c r="AN8" s="127">
        <v>0</v>
      </c>
      <c r="AO8" s="127">
        <v>2</v>
      </c>
      <c r="AP8" s="127">
        <v>10.199999999999999</v>
      </c>
      <c r="AQ8" s="127">
        <v>5.0999999999999996</v>
      </c>
      <c r="AR8" s="127">
        <v>1.9</v>
      </c>
      <c r="AS8" s="127">
        <v>3</v>
      </c>
      <c r="AT8" s="120">
        <v>3.9</v>
      </c>
      <c r="AU8" s="135">
        <v>0</v>
      </c>
      <c r="AV8" s="135">
        <v>0</v>
      </c>
      <c r="AW8" s="135">
        <v>0</v>
      </c>
      <c r="AX8" s="135">
        <v>0</v>
      </c>
      <c r="AY8" s="135">
        <v>0</v>
      </c>
      <c r="AZ8" s="135">
        <v>15</v>
      </c>
      <c r="BA8" s="135">
        <v>407</v>
      </c>
      <c r="BB8" s="135">
        <v>166</v>
      </c>
      <c r="BC8" s="135">
        <v>18</v>
      </c>
      <c r="BD8" s="135">
        <v>18</v>
      </c>
      <c r="BE8" s="135">
        <v>127</v>
      </c>
      <c r="BF8" s="127">
        <v>75</v>
      </c>
      <c r="BG8" s="127">
        <v>33.9</v>
      </c>
      <c r="BH8" s="127">
        <v>48.5</v>
      </c>
      <c r="BI8" s="127">
        <v>56.2</v>
      </c>
      <c r="BJ8" s="127">
        <v>54.6</v>
      </c>
      <c r="BK8" s="127">
        <v>33.6</v>
      </c>
      <c r="BL8" s="127">
        <v>-122.5</v>
      </c>
      <c r="BM8" s="127">
        <v>8.5</v>
      </c>
      <c r="BN8" s="127">
        <v>26.6</v>
      </c>
      <c r="BO8" s="127">
        <v>36.5</v>
      </c>
      <c r="BP8" s="120">
        <v>-55.6</v>
      </c>
      <c r="BQ8" s="135">
        <v>11164</v>
      </c>
      <c r="BR8" s="135">
        <v>2333</v>
      </c>
      <c r="BS8" s="135">
        <v>4000</v>
      </c>
      <c r="BT8" s="137">
        <v>5396</v>
      </c>
      <c r="BU8" s="137">
        <v>6919</v>
      </c>
      <c r="BV8" s="135">
        <v>7940</v>
      </c>
      <c r="BW8" s="135">
        <v>2576</v>
      </c>
      <c r="BX8" s="135">
        <v>4153</v>
      </c>
      <c r="BY8" s="135">
        <v>6140</v>
      </c>
      <c r="BZ8" s="135">
        <v>9395</v>
      </c>
      <c r="CA8" s="122">
        <v>12639</v>
      </c>
      <c r="CB8" s="127" t="s">
        <v>43</v>
      </c>
      <c r="CC8" s="127" t="s">
        <v>43</v>
      </c>
      <c r="CD8" s="127" t="s">
        <v>43</v>
      </c>
      <c r="CE8" s="127" t="s">
        <v>43</v>
      </c>
      <c r="CF8" s="127" t="s">
        <v>43</v>
      </c>
      <c r="CG8" s="127" t="s">
        <v>43</v>
      </c>
      <c r="CH8" s="127" t="s">
        <v>43</v>
      </c>
      <c r="CI8" s="127" t="s">
        <v>43</v>
      </c>
      <c r="CJ8" s="127" t="s">
        <v>43</v>
      </c>
      <c r="CK8" s="127" t="s">
        <v>43</v>
      </c>
      <c r="CL8" s="120" t="s">
        <v>43</v>
      </c>
      <c r="CM8" s="122">
        <v>105434</v>
      </c>
      <c r="CN8" s="122">
        <v>5000</v>
      </c>
      <c r="CO8" s="127" t="s">
        <v>43</v>
      </c>
      <c r="CP8" s="127" t="s">
        <v>43</v>
      </c>
      <c r="CQ8" s="127" t="s">
        <v>43</v>
      </c>
      <c r="CR8" s="127" t="s">
        <v>43</v>
      </c>
      <c r="CS8" s="127" t="s">
        <v>43</v>
      </c>
      <c r="CT8" s="127" t="s">
        <v>43</v>
      </c>
      <c r="CU8" s="127" t="s">
        <v>43</v>
      </c>
      <c r="CV8" s="127" t="s">
        <v>43</v>
      </c>
      <c r="CW8" s="127" t="s">
        <v>43</v>
      </c>
      <c r="CX8" s="127" t="s">
        <v>43</v>
      </c>
      <c r="CY8" s="120" t="s">
        <v>43</v>
      </c>
      <c r="CZ8" s="127">
        <v>0</v>
      </c>
      <c r="DA8" s="127">
        <v>0</v>
      </c>
      <c r="DB8" s="127">
        <v>0</v>
      </c>
      <c r="DC8" s="127">
        <v>0</v>
      </c>
      <c r="DD8" s="127">
        <v>0</v>
      </c>
      <c r="DE8" s="127">
        <v>54.4</v>
      </c>
      <c r="DF8" s="127">
        <v>70.3</v>
      </c>
      <c r="DG8" s="127">
        <v>70</v>
      </c>
      <c r="DH8" s="127">
        <v>47.6</v>
      </c>
      <c r="DI8" s="127">
        <v>36.1</v>
      </c>
      <c r="DJ8" s="120">
        <v>79</v>
      </c>
      <c r="DK8" s="127">
        <v>52</v>
      </c>
      <c r="DL8" s="127">
        <v>21.3</v>
      </c>
      <c r="DM8" s="127">
        <v>24.4</v>
      </c>
      <c r="DN8" s="127">
        <v>32.299999999999997</v>
      </c>
      <c r="DO8" s="127">
        <v>39.4</v>
      </c>
      <c r="DP8" s="127">
        <v>295.5</v>
      </c>
      <c r="DQ8" s="127">
        <v>224.4</v>
      </c>
      <c r="DR8" s="127">
        <v>251.9</v>
      </c>
      <c r="DS8" s="127">
        <v>291.5</v>
      </c>
      <c r="DT8" s="127">
        <v>314.89999999999998</v>
      </c>
      <c r="DU8" s="120">
        <v>210.9</v>
      </c>
    </row>
    <row r="9" spans="1:125">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36"/>
      <c r="BJ9" s="136"/>
      <c r="BK9" s="123"/>
      <c r="BL9" s="123"/>
      <c r="BM9" s="123"/>
      <c r="BN9" s="123"/>
      <c r="BO9" s="123"/>
      <c r="BP9" s="123"/>
      <c r="BQ9" s="123"/>
      <c r="BR9" s="123"/>
      <c r="BS9" s="123"/>
      <c r="BT9" s="123"/>
      <c r="BU9" s="123"/>
      <c r="BV9" s="123"/>
      <c r="BW9" s="123"/>
      <c r="BX9" s="123"/>
      <c r="BY9" s="123"/>
      <c r="BZ9" s="123"/>
      <c r="CA9" s="123"/>
      <c r="CB9" s="123"/>
      <c r="CC9" s="123"/>
      <c r="CD9" s="123"/>
      <c r="CE9" s="136"/>
      <c r="CF9" s="136"/>
      <c r="CG9" s="123"/>
      <c r="CH9" s="123"/>
      <c r="CI9" s="123"/>
      <c r="CJ9" s="123"/>
      <c r="CK9" s="123"/>
      <c r="CL9" s="123"/>
      <c r="CO9" s="123"/>
      <c r="CP9" s="123"/>
      <c r="CQ9" s="123"/>
      <c r="CR9" s="136"/>
      <c r="CS9" s="136"/>
      <c r="CT9" s="123"/>
      <c r="CU9" s="123"/>
      <c r="CV9" s="123"/>
      <c r="CW9" s="123"/>
      <c r="CX9" s="123"/>
      <c r="CY9" s="123"/>
      <c r="CZ9" s="123"/>
      <c r="DA9" s="123"/>
      <c r="DB9" s="123"/>
      <c r="DC9" s="136"/>
      <c r="DD9" s="136"/>
      <c r="DE9" s="123"/>
      <c r="DF9" s="123"/>
      <c r="DG9" s="123"/>
      <c r="DH9" s="123"/>
      <c r="DI9" s="123"/>
      <c r="DJ9" s="123"/>
      <c r="DK9" s="123"/>
      <c r="DL9" s="123"/>
      <c r="DM9" s="123"/>
      <c r="DN9" s="136"/>
      <c r="DO9" s="136"/>
      <c r="DP9" s="123"/>
      <c r="DQ9" s="123"/>
      <c r="DR9" s="123"/>
      <c r="DS9" s="123"/>
      <c r="DT9" s="123"/>
      <c r="DU9" s="123"/>
    </row>
    <row r="10" spans="1:125">
      <c r="A10" s="107"/>
      <c r="B10" s="107" t="s">
        <v>25</v>
      </c>
      <c r="C10" s="107" t="s">
        <v>114</v>
      </c>
      <c r="D10" s="107" t="s">
        <v>115</v>
      </c>
      <c r="E10" s="107" t="s">
        <v>116</v>
      </c>
      <c r="F10" s="107" t="s">
        <v>117</v>
      </c>
      <c r="S10" s="123"/>
      <c r="Y10" s="123"/>
      <c r="Z10" s="123"/>
      <c r="AA10" s="123"/>
      <c r="AB10" s="123"/>
      <c r="AC10" s="123"/>
      <c r="AD10" s="123"/>
      <c r="AE10" s="123"/>
      <c r="AF10" s="123"/>
      <c r="AG10" s="123"/>
      <c r="AI10" s="123"/>
      <c r="AJ10" s="123"/>
      <c r="AK10" s="123"/>
      <c r="AL10" s="123"/>
      <c r="AM10" s="123"/>
      <c r="AN10" s="123"/>
      <c r="AO10" s="123"/>
      <c r="AP10" s="123"/>
      <c r="AQ10" s="123"/>
      <c r="AR10" s="123"/>
      <c r="AT10" s="123"/>
      <c r="AU10" s="123"/>
      <c r="AV10" s="123"/>
      <c r="AW10" s="123"/>
      <c r="AX10" s="123"/>
      <c r="AY10" s="123"/>
      <c r="AZ10" s="123"/>
      <c r="BA10" s="123"/>
      <c r="BB10" s="123"/>
      <c r="BC10" s="123"/>
      <c r="BD10" s="123"/>
      <c r="BE10" s="123"/>
      <c r="BG10" s="123"/>
      <c r="BH10" s="123"/>
      <c r="BI10" s="123"/>
      <c r="BJ10" s="123"/>
      <c r="BK10" s="123"/>
      <c r="BL10" s="123"/>
      <c r="BM10" s="123"/>
      <c r="BN10" s="123"/>
      <c r="BP10" s="123"/>
      <c r="BR10" s="123"/>
      <c r="BS10" s="123"/>
      <c r="BT10" s="123"/>
      <c r="BU10" s="123"/>
      <c r="BV10" s="123"/>
      <c r="BW10" s="123"/>
      <c r="BX10" s="123"/>
      <c r="BY10" s="123"/>
      <c r="CA10" s="123"/>
      <c r="CB10" s="123"/>
      <c r="CC10" s="123"/>
      <c r="CD10" s="123"/>
      <c r="CE10" s="123"/>
      <c r="CF10" s="123"/>
      <c r="CG10" s="123"/>
      <c r="CH10" s="123"/>
      <c r="CI10" s="123"/>
      <c r="CJ10" s="123"/>
      <c r="CL10" s="123"/>
      <c r="CO10" s="123"/>
      <c r="CP10" s="123"/>
      <c r="CQ10" s="123"/>
      <c r="CR10" s="123"/>
      <c r="CS10" s="123"/>
      <c r="CT10" s="123"/>
      <c r="CU10" s="123"/>
      <c r="CV10" s="123"/>
      <c r="CW10" s="123"/>
      <c r="CY10" s="123"/>
      <c r="CZ10" s="123"/>
      <c r="DA10" s="123"/>
      <c r="DB10" s="123"/>
      <c r="DC10" s="123"/>
      <c r="DD10" s="123"/>
      <c r="DE10" s="123"/>
      <c r="DF10" s="123"/>
      <c r="DG10" s="123"/>
      <c r="DH10" s="123"/>
      <c r="DJ10" s="123"/>
      <c r="DL10" s="123"/>
      <c r="DM10" s="123"/>
      <c r="DN10" s="123"/>
      <c r="DO10" s="123"/>
      <c r="DP10" s="123"/>
      <c r="DQ10" s="123"/>
      <c r="DR10" s="123"/>
      <c r="DS10" s="123"/>
      <c r="DU10" s="123"/>
    </row>
    <row r="11" spans="1:125">
      <c r="A11" s="107" t="s">
        <v>31</v>
      </c>
      <c r="B11" s="113" t="str">
        <f>IF(VALUE($B$6)=0,"",IF(VALUE($B$6)&gt;2022,"R"&amp;TEXT(VALUE($B$6)-2022,"00"),"H"&amp;VALUE($B$6)-1992))</f>
        <v>R01</v>
      </c>
      <c r="C11" s="113" t="str">
        <f>IF(VALUE($B$6)=0,"",IF(VALUE($B$6)&gt;2021,"R"&amp;TEXT(VALUE($B$6)-2021,"00"),"H"&amp;VALUE($B$6)-1991))</f>
        <v>R02</v>
      </c>
      <c r="D11" s="113" t="str">
        <f>IF(VALUE($B$6)=0,"",IF(VALUE($B$6)&gt;2020,"R"&amp;TEXT(VALUE($B$6)-2020,"00"),"H"&amp;VALUE($B$6)-1990))</f>
        <v>R03</v>
      </c>
      <c r="E11" s="113" t="str">
        <f>IF(VALUE($B$6)=0,"",IF(VALUE($B$6)&gt;2019,"R"&amp;TEXT(VALUE($B$6)-2019,"00"),"H"&amp;VALUE($B$6)-1989))</f>
        <v>R04</v>
      </c>
      <c r="F11" s="113" t="str">
        <f>IF(VALUE($B$6)=0,"",IF(VALUE($B$6)&gt;2018,"R"&amp;TEXT(VALUE($B$6)-2018,"00"),"H"&amp;VALUE($B$6)-1988))</f>
        <v>R05</v>
      </c>
      <c r="AU11" s="123"/>
      <c r="BF11" s="123"/>
      <c r="BQ11" s="123"/>
      <c r="CB11" s="123"/>
      <c r="DK11" s="123"/>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2024-12-19T01:04:55Z</dcterms:created>
  <dcterms:modified xsi:type="dcterms:W3CDTF">2025-02-25T01:16:49Z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2025-02-25T01:16:49Z</vt:filetime>
  </property>
</Properties>
</file>