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sv-fs23\Public\財政課\非公開\(年度)決算統計\統計R6\90財政状況資料集\提出\"/>
    </mc:Choice>
  </mc:AlternateContent>
  <xr:revisionPtr revIDLastSave="0" documentId="13_ncr:1_{7EE48C8C-A0A6-4374-BFFF-F430735C074D}" xr6:coauthVersionLast="47" xr6:coauthVersionMax="47" xr10:uidLastSave="{00000000-0000-0000-0000-000000000000}"/>
  <bookViews>
    <workbookView xWindow="-120" yWindow="-120" windowWidth="29040" windowHeight="17640" tabRatio="60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E39" i="10"/>
  <c r="AM39" i="10"/>
  <c r="U39" i="10"/>
  <c r="C39" i="10"/>
  <c r="BE38" i="10"/>
  <c r="AM38" i="10"/>
  <c r="U38" i="10"/>
  <c r="C38" i="10"/>
  <c r="BE37" i="10"/>
  <c r="AM37" i="10"/>
  <c r="C37" i="10"/>
  <c r="BE36" i="10"/>
  <c r="BE35" i="10"/>
  <c r="BW34" i="10"/>
  <c r="BW35" i="10" s="1"/>
  <c r="BW36" i="10" s="1"/>
  <c r="BW37" i="10" s="1"/>
  <c r="BW38" i="10" s="1"/>
  <c r="BW39"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l="1"/>
  <c r="U36" i="10" s="1"/>
  <c r="U37" i="10" s="1"/>
  <c r="AM34" i="10" s="1"/>
  <c r="AM35" i="10" s="1"/>
  <c r="AM36" i="10" s="1"/>
  <c r="CO34" i="10" l="1"/>
  <c r="CO35" i="10" s="1"/>
  <c r="CO36" i="10" s="1"/>
  <c r="CO37" i="10" s="1"/>
  <c r="CO38" i="10" s="1"/>
  <c r="CO39" i="10" s="1"/>
  <c r="CO40" i="10" s="1"/>
</calcChain>
</file>

<file path=xl/sharedStrings.xml><?xml version="1.0" encoding="utf-8"?>
<sst xmlns="http://schemas.openxmlformats.org/spreadsheetml/2006/main" count="1079" uniqueCount="571">
  <si>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</si>
  <si>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</si>
  <si>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</si>
  <si>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</si>
  <si>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</si>
  <si>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</si>
  <si>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</si>
  <si>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</si>
  <si>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</si>
  <si>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</si>
  <si>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</si>
  <si>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</si>
  <si>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</si>
  <si>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</si>
  <si>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</si>
  <si>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</si>
  <si>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</si>
  <si>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</si>
  <si>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</si>
  <si>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</si>
  <si>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</si>
  <si>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</si>
  <si>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</si>
  <si>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</si>
  <si>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</si>
  <si>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</si>
  <si>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</si>
  <si>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</si>
  <si>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</si>
  <si>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</si>
  <si>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</si>
  <si>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</si>
  <si>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</si>
  <si>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</si>
  <si>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</si>
  <si>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</si>
  <si>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</si>
  <si>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</si>
  <si>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</si>
  <si>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</si>
  <si>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</si>
  <si>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</si>
  <si>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</si>
  <si>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</si>
  <si>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</si>
  <si>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</si>
  <si>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</si>
  <si>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</si>
  <si>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</si>
  <si>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</si>
  <si>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</si>
  <si>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</si>
  <si>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</si>
  <si>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</si>
  <si>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</si>
  <si>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</si>
  <si>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</si>
  <si>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</si>
  <si>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</si>
  <si>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</si>
  <si>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</si>
  <si>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</si>
  <si>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</si>
  <si>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</si>
  <si>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</si>
  <si>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</si>
  <si>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</si>
  <si>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</si>
  <si>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</si>
  <si>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</si>
  <si>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</si>
  <si>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</si>
  <si>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</si>
  <si>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</si>
  <si>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</si>
  <si>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</si>
  <si>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</si>
  <si>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</si>
  <si>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</si>
  <si>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</si>
  <si>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</si>
  <si>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</si>
  <si>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</si>
  <si>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</si>
  <si>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</si>
  <si>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</si>
  <si>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</si>
  <si>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</si>
  <si>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</si>
  <si>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</si>
  <si>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</si>
  <si>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</si>
  <si>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</si>
  <si>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</si>
  <si>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富士市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</si>
  <si>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</si>
  <si>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</si>
  <si>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</si>
  <si>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</si>
  <si>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</si>
  <si>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</si>
  <si>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</si>
  <si>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</si>
  <si>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</si>
  <si>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</si>
  <si>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</si>
  <si>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</si>
  <si>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</si>
  <si>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</si>
  <si>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</si>
  <si>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</si>
  <si>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</si>
  <si>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</si>
  <si>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</si>
  <si>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</si>
  <si>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</si>
  <si>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</si>
  <si>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</si>
  <si>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</si>
  <si>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</si>
  <si>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</si>
  <si>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</si>
  <si>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</si>
  <si>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</si>
  <si>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</si>
  <si>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</si>
  <si>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</si>
  <si>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</si>
  <si>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</si>
  <si>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</si>
  <si>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</si>
  <si>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</si>
  <si>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</si>
  <si>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</si>
  <si>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</si>
  <si>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</si>
  <si>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</si>
  <si>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</si>
  <si>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</si>
  <si>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</si>
  <si>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</si>
  <si>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</si>
  <si>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</si>
  <si>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</si>
  <si>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</si>
  <si>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</si>
  <si>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</si>
  <si>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</si>
  <si>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</si>
  <si>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</si>
  <si>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</si>
  <si>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</si>
  <si>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</si>
  <si>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</si>
  <si>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</si>
  <si>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</si>
  <si>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</si>
  <si>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</si>
  <si>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</si>
  <si>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</si>
  <si>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</si>
  <si>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</si>
  <si>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</si>
  <si>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</si>
  <si>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</si>
  <si>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</si>
  <si>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</si>
  <si>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</si>
  <si>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</si>
  <si>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</si>
  <si>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</si>
  <si>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</si>
  <si>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</si>
  <si>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</si>
  <si>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</si>
  <si>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</si>
  <si>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</si>
  <si>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</si>
  <si>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</si>
  <si>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</si>
  <si>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</si>
  <si>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</si>
  <si>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</si>
  <si>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</si>
  <si>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</si>
  <si>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</si>
  <si>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</si>
  <si>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</si>
  <si>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</si>
  <si>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</si>
  <si>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</si>
  <si>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</si>
  <si>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</si>
  <si>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</si>
  <si>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</si>
  <si>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</si>
  <si>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</si>
  <si>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</si>
  <si>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</si>
  <si>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</si>
  <si>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</si>
  <si>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</si>
  <si>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</si>
  <si>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静岡県富士市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</si>
  <si>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</si>
  <si>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</si>
  <si>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</si>
  <si>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</si>
  <si>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</si>
  <si>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</si>
  <si>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</si>
  <si>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</si>
  <si>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</si>
  <si>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</si>
  <si>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</si>
  <si>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</si>
  <si>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</si>
  <si>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</si>
  <si>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</si>
  <si>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</si>
  <si>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</si>
  <si>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</si>
  <si>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</si>
  <si>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</si>
  <si>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</si>
  <si>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</si>
  <si>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</si>
  <si>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</si>
  <si>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</si>
  <si>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</si>
  <si>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</si>
  <si>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</si>
  <si>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</si>
  <si>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</si>
  <si>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</si>
  <si>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</si>
  <si>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</si>
  <si>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</si>
  <si>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</si>
  <si>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</si>
  <si>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</si>
  <si>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</si>
  <si>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</si>
  <si>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</si>
  <si>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</si>
  <si>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</si>
  <si>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</si>
  <si>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</si>
  <si>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</si>
  <si>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</si>
  <si>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</si>
  <si>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</si>
  <si>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</si>
  <si>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</si>
  <si>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</si>
  <si>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</si>
  <si>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</si>
  <si>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</si>
  <si>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</si>
  <si>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</si>
  <si>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</si>
  <si>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</si>
  <si>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</si>
  <si>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</si>
  <si>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</si>
  <si>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</si>
  <si>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</si>
  <si>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</si>
  <si>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</si>
  <si>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</si>
  <si>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</si>
  <si>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</si>
  <si>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</si>
  <si>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</si>
  <si>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</si>
  <si>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</si>
  <si>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</si>
  <si>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</si>
  <si>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</si>
  <si>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</si>
  <si>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</si>
  <si>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</si>
  <si>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</si>
  <si>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</si>
  <si>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</si>
  <si>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</si>
  <si>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</si>
  <si>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</si>
  <si>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</si>
  <si>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</si>
  <si>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</si>
  <si>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</si>
  <si>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</si>
  <si>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</si>
  <si>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</si>
  <si>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</si>
  <si>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</si>
  <si>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</si>
  <si>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</si>
  <si>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</si>
  <si>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</si>
  <si>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</si>
  <si>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</si>
  <si>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</si>
  <si>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</si>
  <si>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</si>
  <si>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</si>
  <si>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</si>
  <si>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</si>
  <si>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</si>
  <si>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</si>
  <si>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</si>
  <si>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</si>
  <si>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</si>
  <si>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</si>
  <si>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</si>
  <si>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</si>
  <si>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</si>
  <si>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</si>
  <si>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</si>
  <si>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</si>
  <si>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</si>
  <si>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</si>
  <si>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</si>
  <si>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</si>
  <si>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</si>
  <si>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</si>
  <si>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</si>
  <si>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</si>
  <si>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</si>
  <si>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</si>
  <si>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</si>
  <si>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</si>
  <si>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</si>
  <si>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</si>
  <si>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</si>
  <si>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</si>
  <si>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</si>
  <si>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</si>
  <si>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</si>
  <si>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</si>
  <si>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</si>
  <si>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</si>
  <si>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</si>
  <si>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</si>
  <si>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</si>
  <si>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</si>
  <si>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</si>
  <si>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</si>
  <si>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</si>
  <si>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</si>
  <si>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</si>
  <si>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</si>
  <si>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</si>
  <si>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静岡県富士市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</si>
  <si>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</si>
  <si>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</si>
  <si>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</si>
  <si>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</si>
  <si>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</si>
  <si>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</si>
  <si>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</si>
  <si>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</si>
  <si>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</si>
  <si>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</si>
  <si>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</si>
  <si>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</si>
  <si>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</si>
  <si>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</si>
  <si>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</si>
  <si>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</si>
  <si>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</si>
  <si>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</si>
  <si>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</si>
  <si>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</si>
  <si>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新富士駅南地区土地区画整理事業特別会計</t>
    <phoneticPr fontId="5"/>
  </si>
  <si>
    <t>第二東名ＩＣ周辺地区土地区画整理事業特別会計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</si>
  <si>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</si>
  <si>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</si>
  <si>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</si>
  <si>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</si>
  <si>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</si>
  <si>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</si>
  <si>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</si>
  <si>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</si>
  <si>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</si>
  <si>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</si>
  <si>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</si>
  <si>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</si>
  <si>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</si>
  <si>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</si>
  <si>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</si>
  <si>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</si>
  <si>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駐車場事業特別会計</t>
    <phoneticPr fontId="5"/>
  </si>
  <si>
    <t>水道事業会計</t>
    <phoneticPr fontId="5"/>
  </si>
  <si>
    <t>法適用企業</t>
    <phoneticPr fontId="5"/>
  </si>
  <si>
    <t>公共下水道事業会計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</si>
  <si>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</si>
  <si>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</si>
  <si>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</si>
  <si>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</si>
  <si>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</si>
  <si>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</si>
  <si>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</si>
  <si>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</si>
  <si>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</si>
  <si>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</si>
  <si>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</si>
  <si>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</si>
  <si>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</si>
  <si>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</si>
  <si>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</si>
  <si>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</si>
  <si>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</si>
  <si>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</si>
  <si>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</si>
  <si>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</si>
  <si>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</si>
  <si>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</si>
  <si>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</si>
  <si>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</si>
  <si>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</si>
  <si>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</si>
  <si>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</si>
  <si>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</si>
  <si>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</si>
  <si>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</si>
  <si>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</si>
  <si>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</si>
  <si>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</si>
  <si>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</si>
  <si>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</si>
  <si>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</si>
  <si>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</si>
  <si>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</si>
  <si>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</si>
  <si>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</si>
  <si>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</si>
  <si>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</si>
  <si>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</si>
  <si>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</si>
  <si>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</si>
  <si>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</si>
  <si>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</si>
  <si>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</si>
  <si>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</si>
  <si>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</si>
  <si>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</si>
  <si>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</si>
  <si>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</si>
  <si>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</si>
  <si>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</si>
  <si>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</si>
  <si>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</si>
  <si>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</si>
  <si>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</si>
  <si>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</si>
  <si>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</si>
  <si>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</si>
  <si>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</si>
  <si>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</si>
  <si>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</si>
  <si>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</si>
  <si>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</si>
  <si>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</si>
  <si>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</si>
  <si>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</si>
  <si>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</si>
  <si>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</si>
  <si>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</si>
  <si>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</si>
  <si>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</si>
  <si>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</si>
  <si>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</si>
  <si>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</si>
  <si>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</si>
  <si>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</si>
  <si>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</si>
  <si>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</si>
  <si>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</si>
  <si>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</si>
  <si>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</si>
  <si>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</si>
  <si>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</si>
  <si>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</si>
  <si>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</si>
  <si>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</si>
  <si>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</si>
  <si>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</si>
  <si>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</si>
  <si>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</si>
  <si>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</si>
  <si>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</si>
  <si>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</si>
  <si>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</si>
  <si>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</si>
  <si>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</si>
  <si>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</si>
  <si>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</si>
  <si>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</si>
  <si>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</si>
  <si>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</si>
  <si>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</si>
  <si>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</si>
  <si>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</si>
  <si>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</si>
  <si>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</si>
  <si>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</si>
  <si>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</si>
  <si>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</si>
  <si>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</si>
  <si>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</si>
  <si>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</si>
  <si>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</si>
  <si>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</si>
  <si>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</si>
  <si>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</si>
  <si>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</si>
  <si>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</si>
  <si>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</si>
  <si>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</si>
  <si>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</si>
  <si>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</si>
  <si>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</si>
  <si>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</si>
  <si>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</si>
  <si>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</si>
  <si>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</si>
  <si>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</si>
  <si>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</si>
  <si>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</si>
  <si>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</si>
  <si>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</si>
  <si>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0.62</t>
  </si>
  <si>
    <t>▲ 0.35</t>
  </si>
  <si>
    <t>病院事業会計</t>
  </si>
  <si>
    <t>一般会計</t>
  </si>
  <si>
    <t>公共下水道事業会計</t>
  </si>
  <si>
    <t>水道事業会計</t>
  </si>
  <si>
    <t>第二東名ＩＣ周辺地区土地区画整理事業特別会計</t>
  </si>
  <si>
    <t>介護保険事業特別会計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</si>
  <si>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</si>
  <si>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</si>
  <si>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</si>
  <si>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</si>
  <si>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</si>
  <si>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</si>
  <si>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</si>
  <si>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</si>
  <si>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</si>
  <si>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（財）富士市勤労者福祉サービスセンター</t>
    <rPh sb="1" eb="2">
      <t>ザイ</t>
    </rPh>
    <rPh sb="3" eb="6">
      <t>フジシ</t>
    </rPh>
    <rPh sb="6" eb="9">
      <t>キンロウシャ</t>
    </rPh>
    <rPh sb="9" eb="11">
      <t>フクシ</t>
    </rPh>
    <phoneticPr fontId="2"/>
  </si>
  <si>
    <t>（財）富士市文化振興財団</t>
    <rPh sb="1" eb="2">
      <t>ザイ</t>
    </rPh>
    <rPh sb="3" eb="6">
      <t>フジシ</t>
    </rPh>
    <rPh sb="6" eb="8">
      <t>ブンカ</t>
    </rPh>
    <rPh sb="8" eb="10">
      <t>シンコウ</t>
    </rPh>
    <rPh sb="10" eb="12">
      <t>ザイダン</t>
    </rPh>
    <phoneticPr fontId="2"/>
  </si>
  <si>
    <t>富士市振興公社</t>
    <rPh sb="0" eb="3">
      <t>フジシ</t>
    </rPh>
    <rPh sb="3" eb="5">
      <t>シンコウ</t>
    </rPh>
    <rPh sb="5" eb="7">
      <t>コウシャ</t>
    </rPh>
    <phoneticPr fontId="2"/>
  </si>
  <si>
    <t>○</t>
  </si>
  <si>
    <t>富士市土地開発公社</t>
    <rPh sb="0" eb="3">
      <t>フジシ</t>
    </rPh>
    <rPh sb="3" eb="5">
      <t>トチ</t>
    </rPh>
    <rPh sb="5" eb="7">
      <t>カイハツ</t>
    </rPh>
    <rPh sb="7" eb="9">
      <t>コウシャ</t>
    </rPh>
    <phoneticPr fontId="2"/>
  </si>
  <si>
    <t>富士川まちづくり㈱</t>
    <rPh sb="0" eb="3">
      <t>フジカワ</t>
    </rPh>
    <phoneticPr fontId="2"/>
  </si>
  <si>
    <t>（一社）富士山観光ビューロー</t>
    <rPh sb="1" eb="2">
      <t>イチ</t>
    </rPh>
    <rPh sb="2" eb="3">
      <t>シャ</t>
    </rPh>
    <rPh sb="4" eb="7">
      <t>フジサン</t>
    </rPh>
    <rPh sb="7" eb="9">
      <t>カンコウ</t>
    </rPh>
    <phoneticPr fontId="2"/>
  </si>
  <si>
    <t>（一社）富士市救急医療協会</t>
    <rPh sb="1" eb="2">
      <t>イチ</t>
    </rPh>
    <rPh sb="2" eb="3">
      <t>シャ</t>
    </rPh>
    <rPh sb="4" eb="7">
      <t>フジシ</t>
    </rPh>
    <rPh sb="7" eb="9">
      <t>キュウキュウ</t>
    </rPh>
    <rPh sb="9" eb="11">
      <t>イリョウ</t>
    </rPh>
    <rPh sb="11" eb="13">
      <t>キョウカイ</t>
    </rPh>
    <phoneticPr fontId="2"/>
  </si>
  <si>
    <t>岳南排水路管理組合</t>
    <rPh sb="0" eb="2">
      <t>ガクナン</t>
    </rPh>
    <rPh sb="2" eb="5">
      <t>ハイスイロ</t>
    </rPh>
    <rPh sb="5" eb="7">
      <t>カンリ</t>
    </rPh>
    <rPh sb="7" eb="9">
      <t>クミアイ</t>
    </rPh>
    <phoneticPr fontId="10"/>
  </si>
  <si>
    <t>共立蒲原総合病院組合</t>
    <rPh sb="0" eb="2">
      <t>キョウリツ</t>
    </rPh>
    <rPh sb="2" eb="4">
      <t>カンバラ</t>
    </rPh>
    <rPh sb="4" eb="6">
      <t>ソウゴウ</t>
    </rPh>
    <rPh sb="6" eb="8">
      <t>ビョウイン</t>
    </rPh>
    <rPh sb="8" eb="10">
      <t>クミアイ</t>
    </rPh>
    <phoneticPr fontId="10"/>
  </si>
  <si>
    <t>静岡県後期高齢者医療広域連合</t>
    <rPh sb="0" eb="3">
      <t>シズオカケン</t>
    </rPh>
    <rPh sb="3" eb="5">
      <t>コウキ</t>
    </rPh>
    <rPh sb="5" eb="8">
      <t>コウレイシャ</t>
    </rPh>
    <rPh sb="8" eb="10">
      <t>イリョウ</t>
    </rPh>
    <rPh sb="10" eb="12">
      <t>コウイキ</t>
    </rPh>
    <rPh sb="12" eb="14">
      <t>レンゴウ</t>
    </rPh>
    <phoneticPr fontId="10"/>
  </si>
  <si>
    <t>静岡地方税滞納整理機構</t>
    <rPh sb="0" eb="2">
      <t>シズオカ</t>
    </rPh>
    <rPh sb="2" eb="4">
      <t>チホウ</t>
    </rPh>
    <rPh sb="4" eb="5">
      <t>ゼイ</t>
    </rPh>
    <rPh sb="5" eb="7">
      <t>タイノウ</t>
    </rPh>
    <rPh sb="7" eb="9">
      <t>セイリ</t>
    </rPh>
    <rPh sb="9" eb="11">
      <t>キコウ</t>
    </rPh>
    <phoneticPr fontId="10"/>
  </si>
  <si>
    <t>企業会計分</t>
    <rPh sb="0" eb="2">
      <t>キギョウ</t>
    </rPh>
    <rPh sb="2" eb="4">
      <t>カイケイ</t>
    </rPh>
    <rPh sb="4" eb="5">
      <t>ブン</t>
    </rPh>
    <phoneticPr fontId="10"/>
  </si>
  <si>
    <t>事業会計分</t>
    <rPh sb="0" eb="2">
      <t>ジギョウ</t>
    </rPh>
    <rPh sb="2" eb="4">
      <t>カイケイ</t>
    </rPh>
    <rPh sb="4" eb="5">
      <t>ブン</t>
    </rPh>
    <phoneticPr fontId="10"/>
  </si>
  <si>
    <t>普通会計分</t>
    <rPh sb="0" eb="2">
      <t>フツウ</t>
    </rPh>
    <rPh sb="2" eb="4">
      <t>カイケイ</t>
    </rPh>
    <rPh sb="4" eb="5">
      <t>ブン</t>
    </rPh>
    <phoneticPr fontId="10"/>
  </si>
  <si>
    <t>-</t>
    <phoneticPr fontId="2"/>
  </si>
  <si>
    <t>富士市新病院建設基金</t>
    <rPh sb="0" eb="3">
      <t>フジシ</t>
    </rPh>
    <rPh sb="3" eb="6">
      <t>シンビョウイン</t>
    </rPh>
    <rPh sb="6" eb="8">
      <t>ケンセツ</t>
    </rPh>
    <rPh sb="8" eb="10">
      <t>キキン</t>
    </rPh>
    <phoneticPr fontId="5"/>
  </si>
  <si>
    <t>富士市公共建築物保全基金</t>
    <rPh sb="0" eb="3">
      <t>フジシ</t>
    </rPh>
    <rPh sb="3" eb="5">
      <t>コウキョウ</t>
    </rPh>
    <rPh sb="5" eb="7">
      <t>ケンチク</t>
    </rPh>
    <rPh sb="7" eb="8">
      <t>ブツ</t>
    </rPh>
    <rPh sb="8" eb="10">
      <t>ホゼン</t>
    </rPh>
    <rPh sb="10" eb="12">
      <t>キキン</t>
    </rPh>
    <phoneticPr fontId="5"/>
  </si>
  <si>
    <t>富士市新環境クリーンセンター建設基金</t>
    <rPh sb="0" eb="3">
      <t>フジシ</t>
    </rPh>
    <rPh sb="3" eb="6">
      <t>シンカンキョウ</t>
    </rPh>
    <rPh sb="14" eb="16">
      <t>ケンセツ</t>
    </rPh>
    <rPh sb="16" eb="18">
      <t>キキン</t>
    </rPh>
    <phoneticPr fontId="5"/>
  </si>
  <si>
    <t>富士市文化振興基金</t>
    <rPh sb="0" eb="3">
      <t>フジシ</t>
    </rPh>
    <rPh sb="3" eb="5">
      <t>ブンカ</t>
    </rPh>
    <rPh sb="5" eb="7">
      <t>シンコウ</t>
    </rPh>
    <rPh sb="7" eb="9">
      <t>キキン</t>
    </rPh>
    <phoneticPr fontId="5"/>
  </si>
  <si>
    <t>富士市福祉基金</t>
    <rPh sb="0" eb="3">
      <t>フジシ</t>
    </rPh>
    <rPh sb="3" eb="5">
      <t>フクシ</t>
    </rPh>
    <rPh sb="5" eb="7">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</si>
</sst>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E3B6-476E-9F7E-586DCE7A28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83661</c:v>
                </c:pt>
                <c:pt idx="1">
                  <c:v>49279</c:v>
                </c:pt>
                <c:pt idx="2">
                  <c:v>50531</c:v>
                </c:pt>
                <c:pt idx="3">
                  <c:v>52899</c:v>
                </c:pt>
                <c:pt idx="4">
                  <c:v>74610</c:v>
                </c:pt>
              </c:numCache>
            </c:numRef>
          </c:val>
          <c:smooth val="0"/>
          <c:extLst>
            <c:ext xmlns:c16="http://schemas.microsoft.com/office/drawing/2014/chart" uri="{C3380CC4-5D6E-409C-BE32-E72D297353CC}">
              <c16:uniqueId val="{00000001-E3B6-476E-9F7E-586DCE7A28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6.06</c:v>
                </c:pt>
                <c:pt idx="1">
                  <c:v>7.93</c:v>
                </c:pt>
                <c:pt idx="2">
                  <c:v>8.7200000000000006</c:v>
                </c:pt>
                <c:pt idx="3">
                  <c:v>5.77</c:v>
                </c:pt>
                <c:pt idx="4">
                  <c:v>8.48</c:v>
                </c:pt>
              </c:numCache>
            </c:numRef>
          </c:val>
          <c:extLst>
            <c:ext xmlns:c16="http://schemas.microsoft.com/office/drawing/2014/chart" uri="{C3380CC4-5D6E-409C-BE32-E72D297353CC}">
              <c16:uniqueId val="{00000000-1961-4859-BE2B-642F6C3D52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6.45</c:v>
                </c:pt>
                <c:pt idx="1">
                  <c:v>10.51</c:v>
                </c:pt>
                <c:pt idx="2">
                  <c:v>15.08</c:v>
                </c:pt>
                <c:pt idx="3">
                  <c:v>17.010000000000002</c:v>
                </c:pt>
                <c:pt idx="4">
                  <c:v>17.440000000000001</c:v>
                </c:pt>
              </c:numCache>
            </c:numRef>
          </c:val>
          <c:extLst>
            <c:ext xmlns:c16="http://schemas.microsoft.com/office/drawing/2014/chart" uri="{C3380CC4-5D6E-409C-BE32-E72D297353CC}">
              <c16:uniqueId val="{00000001-1961-4859-BE2B-642F6C3D52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-0.62</c:v>
                </c:pt>
                <c:pt idx="1">
                  <c:v>6.11</c:v>
                </c:pt>
                <c:pt idx="2">
                  <c:v>5.2</c:v>
                </c:pt>
                <c:pt idx="3">
                  <c:v>-0.35</c:v>
                </c:pt>
                <c:pt idx="4">
                  <c:v>3.4</c:v>
                </c:pt>
              </c:numCache>
            </c:numRef>
          </c:val>
          <c:smooth val="0"/>
          <c:extLst>
            <c:ext xmlns:c16="http://schemas.microsoft.com/office/drawing/2014/chart" uri="{C3380CC4-5D6E-409C-BE32-E72D297353CC}">
              <c16:uniqueId val="{00000002-1961-4859-BE2B-642F6C3D52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E10-407C-9652-DC75A7FF60A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10-407C-9652-DC75A7FF60A4}"/>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0.04</c:v>
                </c:pt>
                <c:pt idx="8">
                  <c:v>#N/A</c:v>
                </c:pt>
                <c:pt idx="9">
                  <c:v>0.02</c:v>
                </c:pt>
              </c:numCache>
            </c:numRef>
          </c:val>
          <c:extLst>
            <c:ext xmlns:c16="http://schemas.microsoft.com/office/drawing/2014/chart" uri="{C3380CC4-5D6E-409C-BE32-E72D297353CC}">
              <c16:uniqueId val="{00000002-0E10-407C-9652-DC75A7FF60A4}"/>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0.22</c:v>
                </c:pt>
                <c:pt idx="2">
                  <c:v>#N/A</c:v>
                </c:pt>
                <c:pt idx="3">
                  <c:v>0.12</c:v>
                </c:pt>
                <c:pt idx="4">
                  <c:v>#N/A</c:v>
                </c:pt>
                <c:pt idx="5">
                  <c:v>0.13</c:v>
                </c:pt>
                <c:pt idx="6">
                  <c:v>#N/A</c:v>
                </c:pt>
                <c:pt idx="7">
                  <c:v>0.09</c:v>
                </c:pt>
                <c:pt idx="8">
                  <c:v>#N/A</c:v>
                </c:pt>
                <c:pt idx="9">
                  <c:v>0.05</c:v>
                </c:pt>
              </c:numCache>
            </c:numRef>
          </c:val>
          <c:extLst>
            <c:ext xmlns:c16="http://schemas.microsoft.com/office/drawing/2014/chart" uri="{C3380CC4-5D6E-409C-BE32-E72D297353CC}">
              <c16:uniqueId val="{00000003-0E10-407C-9652-DC75A7FF60A4}"/>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0.57999999999999996</c:v>
                </c:pt>
                <c:pt idx="4">
                  <c:v>#N/A</c:v>
                </c:pt>
                <c:pt idx="5">
                  <c:v>0.72</c:v>
                </c:pt>
                <c:pt idx="6">
                  <c:v>#N/A</c:v>
                </c:pt>
                <c:pt idx="7">
                  <c:v>0.33</c:v>
                </c:pt>
                <c:pt idx="8">
                  <c:v>#N/A</c:v>
                </c:pt>
                <c:pt idx="9">
                  <c:v>0.51</c:v>
                </c:pt>
              </c:numCache>
            </c:numRef>
          </c:val>
          <c:extLst>
            <c:ext xmlns:c16="http://schemas.microsoft.com/office/drawing/2014/chart" uri="{C3380CC4-5D6E-409C-BE32-E72D297353CC}">
              <c16:uniqueId val="{00000004-0E10-407C-9652-DC75A7FF60A4}"/>
            </c:ext>
          </c:extLst>
        </c:ser>
        <c:ser>
          <c:idx val="5"/>
          <c:order val="5"/>
          <c:tx>
            <c:strRef>
              <c:f>データシート!$A$32</c:f>
              <c:strCache>
                <c:ptCount val="1"/>
                <c:pt idx="0">
                  <c:v>第二東名ＩＣ周辺地区土地区画整理事業特別会計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0.67</c:v>
                </c:pt>
                <c:pt idx="2">
                  <c:v>#N/A</c:v>
                </c:pt>
                <c:pt idx="3">
                  <c:v>0.51</c:v>
                </c:pt>
                <c:pt idx="4">
                  <c:v>#N/A</c:v>
                </c:pt>
                <c:pt idx="5">
                  <c:v>0.5</c:v>
                </c:pt>
                <c:pt idx="6">
                  <c:v>#N/A</c:v>
                </c:pt>
                <c:pt idx="7">
                  <c:v>0.18</c:v>
                </c:pt>
                <c:pt idx="8">
                  <c:v>#N/A</c:v>
                </c:pt>
                <c:pt idx="9">
                  <c:v>1.75</c:v>
                </c:pt>
              </c:numCache>
            </c:numRef>
          </c:val>
          <c:extLst>
            <c:ext xmlns:c16="http://schemas.microsoft.com/office/drawing/2014/chart" uri="{C3380CC4-5D6E-409C-BE32-E72D297353CC}">
              <c16:uniqueId val="{00000005-0E10-407C-9652-DC75A7FF60A4}"/>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2.81</c:v>
                </c:pt>
                <c:pt idx="2">
                  <c:v>#N/A</c:v>
                </c:pt>
                <c:pt idx="3">
                  <c:v>3.61</c:v>
                </c:pt>
                <c:pt idx="4">
                  <c:v>#N/A</c:v>
                </c:pt>
                <c:pt idx="5">
                  <c:v>3.86</c:v>
                </c:pt>
                <c:pt idx="6">
                  <c:v>#N/A</c:v>
                </c:pt>
                <c:pt idx="7">
                  <c:v>3.1</c:v>
                </c:pt>
                <c:pt idx="8">
                  <c:v>#N/A</c:v>
                </c:pt>
                <c:pt idx="9">
                  <c:v>2.57</c:v>
                </c:pt>
              </c:numCache>
            </c:numRef>
          </c:val>
          <c:extLst>
            <c:ext xmlns:c16="http://schemas.microsoft.com/office/drawing/2014/chart" uri="{C3380CC4-5D6E-409C-BE32-E72D297353CC}">
              <c16:uniqueId val="{00000006-0E10-407C-9652-DC75A7FF60A4}"/>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2.2200000000000002</c:v>
                </c:pt>
                <c:pt idx="2">
                  <c:v>#N/A</c:v>
                </c:pt>
                <c:pt idx="3">
                  <c:v>2.16</c:v>
                </c:pt>
                <c:pt idx="4">
                  <c:v>#N/A</c:v>
                </c:pt>
                <c:pt idx="5">
                  <c:v>2.34</c:v>
                </c:pt>
                <c:pt idx="6">
                  <c:v>#N/A</c:v>
                </c:pt>
                <c:pt idx="7">
                  <c:v>2.52</c:v>
                </c:pt>
                <c:pt idx="8">
                  <c:v>#N/A</c:v>
                </c:pt>
                <c:pt idx="9">
                  <c:v>3.12</c:v>
                </c:pt>
              </c:numCache>
            </c:numRef>
          </c:val>
          <c:extLst>
            <c:ext xmlns:c16="http://schemas.microsoft.com/office/drawing/2014/chart" uri="{C3380CC4-5D6E-409C-BE32-E72D297353CC}">
              <c16:uniqueId val="{00000007-0E10-407C-9652-DC75A7FF60A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5.38</c:v>
                </c:pt>
                <c:pt idx="2">
                  <c:v>#N/A</c:v>
                </c:pt>
                <c:pt idx="3">
                  <c:v>7.41</c:v>
                </c:pt>
                <c:pt idx="4">
                  <c:v>#N/A</c:v>
                </c:pt>
                <c:pt idx="5">
                  <c:v>8.2100000000000009</c:v>
                </c:pt>
                <c:pt idx="6">
                  <c:v>#N/A</c:v>
                </c:pt>
                <c:pt idx="7">
                  <c:v>5.58</c:v>
                </c:pt>
                <c:pt idx="8">
                  <c:v>#N/A</c:v>
                </c:pt>
                <c:pt idx="9">
                  <c:v>6.72</c:v>
                </c:pt>
              </c:numCache>
            </c:numRef>
          </c:val>
          <c:extLst>
            <c:ext xmlns:c16="http://schemas.microsoft.com/office/drawing/2014/chart" uri="{C3380CC4-5D6E-409C-BE32-E72D297353CC}">
              <c16:uniqueId val="{00000008-0E10-407C-9652-DC75A7FF60A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4.58</c:v>
                </c:pt>
                <c:pt idx="2">
                  <c:v>#N/A</c:v>
                </c:pt>
                <c:pt idx="3">
                  <c:v>9.6999999999999993</c:v>
                </c:pt>
                <c:pt idx="4">
                  <c:v>#N/A</c:v>
                </c:pt>
                <c:pt idx="5">
                  <c:v>15.66</c:v>
                </c:pt>
                <c:pt idx="6">
                  <c:v>#N/A</c:v>
                </c:pt>
                <c:pt idx="7">
                  <c:v>11.73</c:v>
                </c:pt>
                <c:pt idx="8">
                  <c:v>#N/A</c:v>
                </c:pt>
                <c:pt idx="9">
                  <c:v>9.26</c:v>
                </c:pt>
              </c:numCache>
            </c:numRef>
          </c:val>
          <c:extLst>
            <c:ext xmlns:c16="http://schemas.microsoft.com/office/drawing/2014/chart" uri="{C3380CC4-5D6E-409C-BE32-E72D297353CC}">
              <c16:uniqueId val="{00000009-0E10-407C-9652-DC75A7FF60A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7108</c:v>
                </c:pt>
                <c:pt idx="5">
                  <c:v>7108</c:v>
                </c:pt>
                <c:pt idx="8">
                  <c:v>6715</c:v>
                </c:pt>
                <c:pt idx="11">
                  <c:v>6658</c:v>
                </c:pt>
                <c:pt idx="14">
                  <c:v>6297</c:v>
                </c:pt>
              </c:numCache>
            </c:numRef>
          </c:val>
          <c:extLst>
            <c:ext xmlns:c16="http://schemas.microsoft.com/office/drawing/2014/chart" uri="{C3380CC4-5D6E-409C-BE32-E72D297353CC}">
              <c16:uniqueId val="{00000000-A1E8-4792-BC43-AB33951A6D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E8-4792-BC43-AB33951A6D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371</c:v>
                </c:pt>
                <c:pt idx="3">
                  <c:v>335</c:v>
                </c:pt>
                <c:pt idx="6">
                  <c:v>269</c:v>
                </c:pt>
                <c:pt idx="9">
                  <c:v>164</c:v>
                </c:pt>
                <c:pt idx="12">
                  <c:v>160</c:v>
                </c:pt>
              </c:numCache>
            </c:numRef>
          </c:val>
          <c:extLst>
            <c:ext xmlns:c16="http://schemas.microsoft.com/office/drawing/2014/chart" uri="{C3380CC4-5D6E-409C-BE32-E72D297353CC}">
              <c16:uniqueId val="{00000002-A1E8-4792-BC43-AB33951A6D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96</c:v>
                </c:pt>
                <c:pt idx="3">
                  <c:v>101</c:v>
                </c:pt>
                <c:pt idx="6">
                  <c:v>99</c:v>
                </c:pt>
                <c:pt idx="9">
                  <c:v>79</c:v>
                </c:pt>
                <c:pt idx="12">
                  <c:v>73</c:v>
                </c:pt>
              </c:numCache>
            </c:numRef>
          </c:val>
          <c:extLst>
            <c:ext xmlns:c16="http://schemas.microsoft.com/office/drawing/2014/chart" uri="{C3380CC4-5D6E-409C-BE32-E72D297353CC}">
              <c16:uniqueId val="{00000003-A1E8-4792-BC43-AB33951A6D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1479</c:v>
                </c:pt>
                <c:pt idx="3">
                  <c:v>1410</c:v>
                </c:pt>
                <c:pt idx="6">
                  <c:v>1301</c:v>
                </c:pt>
                <c:pt idx="9">
                  <c:v>1315</c:v>
                </c:pt>
                <c:pt idx="12">
                  <c:v>1174</c:v>
                </c:pt>
              </c:numCache>
            </c:numRef>
          </c:val>
          <c:extLst>
            <c:ext xmlns:c16="http://schemas.microsoft.com/office/drawing/2014/chart" uri="{C3380CC4-5D6E-409C-BE32-E72D297353CC}">
              <c16:uniqueId val="{00000004-A1E8-4792-BC43-AB33951A6D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E8-4792-BC43-AB33951A6D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E8-4792-BC43-AB33951A6D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6659</c:v>
                </c:pt>
                <c:pt idx="3">
                  <c:v>6636</c:v>
                </c:pt>
                <c:pt idx="6">
                  <c:v>6854</c:v>
                </c:pt>
                <c:pt idx="9">
                  <c:v>7477</c:v>
                </c:pt>
                <c:pt idx="12">
                  <c:v>7811</c:v>
                </c:pt>
              </c:numCache>
            </c:numRef>
          </c:val>
          <c:extLst>
            <c:ext xmlns:c16="http://schemas.microsoft.com/office/drawing/2014/chart" uri="{C3380CC4-5D6E-409C-BE32-E72D297353CC}">
              <c16:uniqueId val="{00000007-A1E8-4792-BC43-AB33951A6DA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1497</c:v>
                </c:pt>
                <c:pt idx="2">
                  <c:v>#N/A</c:v>
                </c:pt>
                <c:pt idx="3">
                  <c:v>#N/A</c:v>
                </c:pt>
                <c:pt idx="4">
                  <c:v>1374</c:v>
                </c:pt>
                <c:pt idx="5">
                  <c:v>#N/A</c:v>
                </c:pt>
                <c:pt idx="6">
                  <c:v>#N/A</c:v>
                </c:pt>
                <c:pt idx="7">
                  <c:v>1808</c:v>
                </c:pt>
                <c:pt idx="8">
                  <c:v>#N/A</c:v>
                </c:pt>
                <c:pt idx="9">
                  <c:v>#N/A</c:v>
                </c:pt>
                <c:pt idx="10">
                  <c:v>2377</c:v>
                </c:pt>
                <c:pt idx="11">
                  <c:v>#N/A</c:v>
                </c:pt>
                <c:pt idx="12">
                  <c:v>#N/A</c:v>
                </c:pt>
                <c:pt idx="13">
                  <c:v>2921</c:v>
                </c:pt>
                <c:pt idx="14">
                  <c:v>#N/A</c:v>
                </c:pt>
              </c:numCache>
            </c:numRef>
          </c:val>
          <c:smooth val="0"/>
          <c:extLst>
            <c:ext xmlns:c16="http://schemas.microsoft.com/office/drawing/2014/chart" uri="{C3380CC4-5D6E-409C-BE32-E72D297353CC}">
              <c16:uniqueId val="{00000008-A1E8-4792-BC43-AB33951A6DA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46999</c:v>
                </c:pt>
                <c:pt idx="5">
                  <c:v>45354</c:v>
                </c:pt>
                <c:pt idx="8">
                  <c:v>43172</c:v>
                </c:pt>
                <c:pt idx="11">
                  <c:v>40826</c:v>
                </c:pt>
                <c:pt idx="14">
                  <c:v>39436</c:v>
                </c:pt>
              </c:numCache>
            </c:numRef>
          </c:val>
          <c:extLst>
            <c:ext xmlns:c16="http://schemas.microsoft.com/office/drawing/2014/chart" uri="{C3380CC4-5D6E-409C-BE32-E72D297353CC}">
              <c16:uniqueId val="{00000000-B373-443F-9F05-5974599AC88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27358</c:v>
                </c:pt>
                <c:pt idx="5">
                  <c:v>26178</c:v>
                </c:pt>
                <c:pt idx="8">
                  <c:v>25985</c:v>
                </c:pt>
                <c:pt idx="11">
                  <c:v>26402</c:v>
                </c:pt>
                <c:pt idx="14">
                  <c:v>26944</c:v>
                </c:pt>
              </c:numCache>
            </c:numRef>
          </c:val>
          <c:extLst>
            <c:ext xmlns:c16="http://schemas.microsoft.com/office/drawing/2014/chart" uri="{C3380CC4-5D6E-409C-BE32-E72D297353CC}">
              <c16:uniqueId val="{00000001-B373-443F-9F05-5974599AC88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12742</c:v>
                </c:pt>
                <c:pt idx="5">
                  <c:v>14850</c:v>
                </c:pt>
                <c:pt idx="8">
                  <c:v>17349</c:v>
                </c:pt>
                <c:pt idx="11">
                  <c:v>19698</c:v>
                </c:pt>
                <c:pt idx="14">
                  <c:v>21575</c:v>
                </c:pt>
              </c:numCache>
            </c:numRef>
          </c:val>
          <c:extLst>
            <c:ext xmlns:c16="http://schemas.microsoft.com/office/drawing/2014/chart" uri="{C3380CC4-5D6E-409C-BE32-E72D297353CC}">
              <c16:uniqueId val="{00000002-B373-443F-9F05-5974599AC88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73-443F-9F05-5974599AC88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73-443F-9F05-5974599AC88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73-443F-9F05-5974599AC88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14158</c:v>
                </c:pt>
                <c:pt idx="3">
                  <c:v>14634</c:v>
                </c:pt>
                <c:pt idx="6">
                  <c:v>14240</c:v>
                </c:pt>
                <c:pt idx="9">
                  <c:v>14719</c:v>
                </c:pt>
                <c:pt idx="12">
                  <c:v>14908</c:v>
                </c:pt>
              </c:numCache>
            </c:numRef>
          </c:val>
          <c:extLst>
            <c:ext xmlns:c16="http://schemas.microsoft.com/office/drawing/2014/chart" uri="{C3380CC4-5D6E-409C-BE32-E72D297353CC}">
              <c16:uniqueId val="{00000006-B373-443F-9F05-5974599AC88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396</c:v>
                </c:pt>
                <c:pt idx="3">
                  <c:v>373</c:v>
                </c:pt>
                <c:pt idx="6">
                  <c:v>291</c:v>
                </c:pt>
                <c:pt idx="9">
                  <c:v>234</c:v>
                </c:pt>
                <c:pt idx="12">
                  <c:v>290</c:v>
                </c:pt>
              </c:numCache>
            </c:numRef>
          </c:val>
          <c:extLst>
            <c:ext xmlns:c16="http://schemas.microsoft.com/office/drawing/2014/chart" uri="{C3380CC4-5D6E-409C-BE32-E72D297353CC}">
              <c16:uniqueId val="{00000007-B373-443F-9F05-5974599AC88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12709</c:v>
                </c:pt>
                <c:pt idx="3">
                  <c:v>11347</c:v>
                </c:pt>
                <c:pt idx="6">
                  <c:v>10859</c:v>
                </c:pt>
                <c:pt idx="9">
                  <c:v>10945</c:v>
                </c:pt>
                <c:pt idx="12">
                  <c:v>11918</c:v>
                </c:pt>
              </c:numCache>
            </c:numRef>
          </c:val>
          <c:extLst>
            <c:ext xmlns:c16="http://schemas.microsoft.com/office/drawing/2014/chart" uri="{C3380CC4-5D6E-409C-BE32-E72D297353CC}">
              <c16:uniqueId val="{00000008-B373-443F-9F05-5974599AC88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2013</c:v>
                </c:pt>
                <c:pt idx="3">
                  <c:v>9189</c:v>
                </c:pt>
                <c:pt idx="6">
                  <c:v>8666</c:v>
                </c:pt>
                <c:pt idx="9">
                  <c:v>7764</c:v>
                </c:pt>
                <c:pt idx="12">
                  <c:v>2848</c:v>
                </c:pt>
              </c:numCache>
            </c:numRef>
          </c:val>
          <c:extLst>
            <c:ext xmlns:c16="http://schemas.microsoft.com/office/drawing/2014/chart" uri="{C3380CC4-5D6E-409C-BE32-E72D297353CC}">
              <c16:uniqueId val="{00000009-B373-443F-9F05-5974599AC88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87227</c:v>
                </c:pt>
                <c:pt idx="3">
                  <c:v>85909</c:v>
                </c:pt>
                <c:pt idx="6">
                  <c:v>85078</c:v>
                </c:pt>
                <c:pt idx="9">
                  <c:v>84238</c:v>
                </c:pt>
                <c:pt idx="12">
                  <c:v>87531</c:v>
                </c:pt>
              </c:numCache>
            </c:numRef>
          </c:val>
          <c:extLst>
            <c:ext xmlns:c16="http://schemas.microsoft.com/office/drawing/2014/chart" uri="{C3380CC4-5D6E-409C-BE32-E72D297353CC}">
              <c16:uniqueId val="{0000000A-B373-443F-9F05-5974599AC88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29405</c:v>
                </c:pt>
                <c:pt idx="2">
                  <c:v>#N/A</c:v>
                </c:pt>
                <c:pt idx="3">
                  <c:v>#N/A</c:v>
                </c:pt>
                <c:pt idx="4">
                  <c:v>35071</c:v>
                </c:pt>
                <c:pt idx="5">
                  <c:v>#N/A</c:v>
                </c:pt>
                <c:pt idx="6">
                  <c:v>#N/A</c:v>
                </c:pt>
                <c:pt idx="7">
                  <c:v>32627</c:v>
                </c:pt>
                <c:pt idx="8">
                  <c:v>#N/A</c:v>
                </c:pt>
                <c:pt idx="9">
                  <c:v>#N/A</c:v>
                </c:pt>
                <c:pt idx="10">
                  <c:v>30973</c:v>
                </c:pt>
                <c:pt idx="11">
                  <c:v>#N/A</c:v>
                </c:pt>
                <c:pt idx="12">
                  <c:v>#N/A</c:v>
                </c:pt>
                <c:pt idx="13">
                  <c:v>29539</c:v>
                </c:pt>
                <c:pt idx="14">
                  <c:v>#N/A</c:v>
                </c:pt>
              </c:numCache>
            </c:numRef>
          </c:val>
          <c:smooth val="0"/>
          <c:extLst>
            <c:ext xmlns:c16="http://schemas.microsoft.com/office/drawing/2014/chart" uri="{C3380CC4-5D6E-409C-BE32-E72D297353CC}">
              <c16:uniqueId val="{0000000B-B373-443F-9F05-5974599AC88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7733</c:v>
                </c:pt>
                <c:pt idx="1">
                  <c:v>8977</c:v>
                </c:pt>
                <c:pt idx="2">
                  <c:v>9309</c:v>
                </c:pt>
              </c:numCache>
            </c:numRef>
          </c:val>
          <c:extLst>
            <c:ext xmlns:c16="http://schemas.microsoft.com/office/drawing/2014/chart" uri="{C3380CC4-5D6E-409C-BE32-E72D297353CC}">
              <c16:uniqueId val="{00000000-10DF-40C5-9183-6E8F9CF85B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0DF-40C5-9183-6E8F9CF85B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6352</c:v>
                </c:pt>
                <c:pt idx="1">
                  <c:v>7785</c:v>
                </c:pt>
                <c:pt idx="2">
                  <c:v>9432</c:v>
                </c:pt>
              </c:numCache>
            </c:numRef>
          </c:val>
          <c:extLst>
            <c:ext xmlns:c16="http://schemas.microsoft.com/office/drawing/2014/chart" uri="{C3380CC4-5D6E-409C-BE32-E72D297353CC}">
              <c16:uniqueId val="{00000002-10DF-40C5-9183-6E8F9CF85BE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静岡県富士市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）については、合計で</a:t>
          </a:r>
          <a:r>
            <a:rPr kumimoji="1" lang="en-US" altLang="ja-JP" sz="1400">
              <a:latin typeface="ＭＳ ゴシック" pitchFamily="49" charset="-128"/>
              <a:ea typeface="ＭＳ ゴシック" pitchFamily="49" charset="-128"/>
            </a:rPr>
            <a:t>183</a:t>
          </a:r>
          <a:r>
            <a:rPr kumimoji="1" lang="ja-JP" altLang="en-US" sz="1400">
              <a:latin typeface="ＭＳ ゴシック" pitchFamily="49" charset="-128"/>
              <a:ea typeface="ＭＳ ゴシック" pitchFamily="49" charset="-128"/>
            </a:rPr>
            <a:t>百万円増加している。これは元利償還金が</a:t>
          </a:r>
          <a:r>
            <a:rPr kumimoji="1" lang="en-US" altLang="ja-JP" sz="1400">
              <a:latin typeface="ＭＳ ゴシック" pitchFamily="49" charset="-128"/>
              <a:ea typeface="ＭＳ ゴシック" pitchFamily="49" charset="-128"/>
            </a:rPr>
            <a:t>334</a:t>
          </a:r>
          <a:r>
            <a:rPr kumimoji="1" lang="ja-JP" altLang="en-US" sz="1400">
              <a:latin typeface="ＭＳ ゴシック" pitchFamily="49" charset="-128"/>
              <a:ea typeface="ＭＳ ゴシック" pitchFamily="49" charset="-128"/>
            </a:rPr>
            <a:t>百万円増加したことによる。</a:t>
          </a:r>
        </a:p>
        <a:p>
          <a:r>
            <a:rPr kumimoji="1" lang="ja-JP" altLang="en-US" sz="1400">
              <a:latin typeface="ＭＳ ゴシック" pitchFamily="49" charset="-128"/>
              <a:ea typeface="ＭＳ ゴシック" pitchFamily="49" charset="-128"/>
            </a:rPr>
            <a:t>　また、算入公債費等（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）については、昨年度から引き続き、災害復旧費等に係る基準財政需要額が減少した。その結果、実質公債費率の分子は前年度と比較して</a:t>
          </a:r>
          <a:r>
            <a:rPr kumimoji="1" lang="en-US" altLang="ja-JP" sz="1400">
              <a:latin typeface="ＭＳ ゴシック" pitchFamily="49" charset="-128"/>
              <a:ea typeface="ＭＳ ゴシック" pitchFamily="49" charset="-128"/>
            </a:rPr>
            <a:t>544</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今後、大規模投資事業の実施に係る借入により公債費は大幅な増が見込まれるため、事業実施年度の総発行額を極力抑制するとともに、市債種別や借り入れ条件などの工夫により、後年度の公債費負担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減債基金の設置なし</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静岡県富士市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）については、市債借入額が償還額を上回ったことにより一般会計等に係る地方債の現在高が</a:t>
          </a:r>
          <a:r>
            <a:rPr kumimoji="1" lang="en-US" altLang="ja-JP" sz="1300">
              <a:latin typeface="ＭＳ ゴシック" pitchFamily="49" charset="-128"/>
              <a:ea typeface="ＭＳ ゴシック" pitchFamily="49" charset="-128"/>
            </a:rPr>
            <a:t>3,293</a:t>
          </a:r>
          <a:r>
            <a:rPr kumimoji="1" lang="ja-JP" altLang="en-US" sz="1300">
              <a:latin typeface="ＭＳ ゴシック" pitchFamily="49" charset="-128"/>
              <a:ea typeface="ＭＳ ゴシック" pitchFamily="49" charset="-128"/>
            </a:rPr>
            <a:t>百万円増となった一方、債務負担行為に基づく支出予定額が</a:t>
          </a:r>
          <a:r>
            <a:rPr kumimoji="1" lang="en-US" altLang="ja-JP" sz="1300">
              <a:latin typeface="ＭＳ ゴシック" pitchFamily="49" charset="-128"/>
              <a:ea typeface="ＭＳ ゴシック" pitchFamily="49" charset="-128"/>
            </a:rPr>
            <a:t>4,916</a:t>
          </a:r>
          <a:r>
            <a:rPr kumimoji="1" lang="ja-JP" altLang="en-US" sz="1300">
              <a:latin typeface="ＭＳ ゴシック" pitchFamily="49" charset="-128"/>
              <a:ea typeface="ＭＳ ゴシック" pitchFamily="49" charset="-128"/>
            </a:rPr>
            <a:t>百万円減となったことで、全体で</a:t>
          </a:r>
          <a:r>
            <a:rPr kumimoji="1" lang="en-US" altLang="ja-JP" sz="1300">
              <a:latin typeface="ＭＳ ゴシック" pitchFamily="49" charset="-128"/>
              <a:ea typeface="ＭＳ ゴシック" pitchFamily="49" charset="-128"/>
            </a:rPr>
            <a:t>404</a:t>
          </a:r>
          <a:r>
            <a:rPr kumimoji="1" lang="ja-JP" altLang="en-US" sz="1300">
              <a:latin typeface="ＭＳ ゴシック" pitchFamily="49" charset="-128"/>
              <a:ea typeface="ＭＳ ゴシック" pitchFamily="49" charset="-128"/>
            </a:rPr>
            <a:t>百万円の減となった。</a:t>
          </a:r>
        </a:p>
        <a:p>
          <a:r>
            <a:rPr kumimoji="1" lang="ja-JP" altLang="en-US" sz="1300">
              <a:latin typeface="ＭＳ ゴシック" pitchFamily="49" charset="-128"/>
              <a:ea typeface="ＭＳ ゴシック" pitchFamily="49" charset="-128"/>
            </a:rPr>
            <a:t>　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）については、基準財政需要額算入見込額は</a:t>
          </a:r>
          <a:r>
            <a:rPr kumimoji="1" lang="en-US" altLang="ja-JP" sz="1300">
              <a:latin typeface="ＭＳ ゴシック" pitchFamily="49" charset="-128"/>
              <a:ea typeface="ＭＳ ゴシック" pitchFamily="49" charset="-128"/>
            </a:rPr>
            <a:t>1,390</a:t>
          </a:r>
          <a:r>
            <a:rPr kumimoji="1" lang="ja-JP" altLang="en-US" sz="1300">
              <a:latin typeface="ＭＳ ゴシック" pitchFamily="49" charset="-128"/>
              <a:ea typeface="ＭＳ ゴシック" pitchFamily="49" charset="-128"/>
            </a:rPr>
            <a:t>百万円減少したが、財政調整基金等の増により充当可能基金が</a:t>
          </a:r>
          <a:r>
            <a:rPr kumimoji="1" lang="en-US" altLang="ja-JP" sz="1300">
              <a:latin typeface="ＭＳ ゴシック" pitchFamily="49" charset="-128"/>
              <a:ea typeface="ＭＳ ゴシック" pitchFamily="49" charset="-128"/>
            </a:rPr>
            <a:t>1,877</a:t>
          </a:r>
          <a:r>
            <a:rPr kumimoji="1" lang="ja-JP" altLang="en-US" sz="1300">
              <a:latin typeface="ＭＳ ゴシック" pitchFamily="49" charset="-128"/>
              <a:ea typeface="ＭＳ ゴシック" pitchFamily="49" charset="-128"/>
            </a:rPr>
            <a:t>百万円増加し、充当可能特定歳入も</a:t>
          </a:r>
          <a:r>
            <a:rPr kumimoji="1" lang="en-US" altLang="ja-JP" sz="1300">
              <a:latin typeface="ＭＳ ゴシック" pitchFamily="49" charset="-128"/>
              <a:ea typeface="ＭＳ ゴシック" pitchFamily="49" charset="-128"/>
            </a:rPr>
            <a:t>542</a:t>
          </a:r>
          <a:r>
            <a:rPr kumimoji="1" lang="ja-JP" altLang="en-US" sz="1300">
              <a:latin typeface="ＭＳ ゴシック" pitchFamily="49" charset="-128"/>
              <a:ea typeface="ＭＳ ゴシック" pitchFamily="49" charset="-128"/>
            </a:rPr>
            <a:t>百万円増加したことなどにより</a:t>
          </a:r>
          <a:r>
            <a:rPr kumimoji="1" lang="en-US" altLang="ja-JP" sz="1300">
              <a:latin typeface="ＭＳ ゴシック" pitchFamily="49" charset="-128"/>
              <a:ea typeface="ＭＳ ゴシック" pitchFamily="49" charset="-128"/>
            </a:rPr>
            <a:t>1,029</a:t>
          </a:r>
          <a:r>
            <a:rPr kumimoji="1" lang="ja-JP" altLang="en-US" sz="1300">
              <a:latin typeface="ＭＳ ゴシック" pitchFamily="49" charset="-128"/>
              <a:ea typeface="ＭＳ ゴシック" pitchFamily="49" charset="-128"/>
            </a:rPr>
            <a:t>百万円の増加となった。</a:t>
          </a:r>
        </a:p>
        <a:p>
          <a:r>
            <a:rPr kumimoji="1" lang="ja-JP" altLang="en-US" sz="1300">
              <a:latin typeface="ＭＳ ゴシック" pitchFamily="49" charset="-128"/>
              <a:ea typeface="ＭＳ ゴシック" pitchFamily="49" charset="-128"/>
            </a:rPr>
            <a:t>　結果、将来負担額（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）が減少し、充当可能財源等（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）が増加したことにより、将来負担比率の分子は前年度に比べて減少した。</a:t>
          </a:r>
        </a:p>
        <a:p>
          <a:r>
            <a:rPr kumimoji="1" lang="ja-JP" altLang="en-US" sz="1300">
              <a:latin typeface="ＭＳ ゴシック" pitchFamily="49" charset="-128"/>
              <a:ea typeface="ＭＳ ゴシック" pitchFamily="49" charset="-128"/>
            </a:rPr>
            <a:t>　今後、大規模投資事業の実施による地方債残高の大幅な増により、将来負担比率の分子は増加が見込まれるため、事業実施年度の総発行額を極力抑制するとともに、市債種別や借り入れ条件などの工夫により、後年度の公債費負担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静岡県富士市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度末の基金残高は、普通会計で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18,741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百万円となっており、前年度比で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・財政調整基金において、財源調整分として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百万円を積み増したことによる。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富士市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新病院建設基金に新たに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百万円を積み増したことによる。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・財政調整基金については、災害、社会保障関係経費の増大の備えとして必要な財源として認識している。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決算状況を踏まえ、可能な範囲で積み立てを行っていく。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・その他特定目的基金のうち、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富士市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新病院建設基金については今後も積立を継続する一方、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富士市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新環境クリーンセンター建設基金については、新環境クリーンセンター建設事業債の償還の財源として取崩しを行うため、減少が見込まれる。また、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富士市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建築物保全基金は公共建築物の更新・改修等に必要な経費に充当していくが、公共施設マネジメント基本方針に基づき、建築物の総量削減のほか、長寿命化、予防保全の導入を図り、効率的な活用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富士市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新病院建設基金：新病院の建設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・富士市公共建築物保全基金：公共の用又は公用に供する建築物の更新、改修等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・富士市新環境クリーンセンター建設基金：富士市新環境クリーンセンターの建設・旧環境クリーンセンターの解体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・富士市文化振興基金：市民の文化活動の振興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・富士市福祉基金：市民による福祉活動の推進、社会福祉事業の充実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・富士市新病院建設基金：基金の積み増しによる増</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・富士市新環境クリーンセンター建設基金：新環境クリーンセンター建設事業債の償還の財源として、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百万円の取り崩しを行ったことにより減少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・富士市新病院建設基金：新病院の建設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に備え、できるだけ多くの積み増しを行う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・富士市公共建築物保全基金：公共施設マネジメント基本方針に基づき、建築物の総量削減のほか、長寿命化、予防保全の導入を図り、効率的な活用を行う。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・富士市新環境クリーンセンター建設基金：新環境クリーンセンター建設事業債の償還の財源として取り崩しを行うため、減少が見込まれる。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・財源調整分として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百万円を積み増したことによる。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・財政調整基金については、災害、社会保障関係経費の増大の備えとして必要な財源として認識している。今後も決算状況を踏まえ、可能な範囲で積み立てを行っていく。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減債基金の設置なし</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静岡県富士市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246,491
238,913
244.94
115,535,448
110,851,910
4,527,799
53,389,556
87,530,903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年度は指数が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となり、類似団体の中では引き続き上位を維持している。なお、単年度指数は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か年平均は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初算定ではこども子育て費の新設などに伴い基準財政需要額が増加したことなどにより単年度指数が低下したが、再算定において給与改定費や臨時経済対策費等が創設されたことなどにより基準財政需要額が更に増加したため、単年度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57150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57150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63517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57150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33020</xdr:rowOff>
    </xdr:from>
    <xdr:to>
      <xdr:col>11</xdr:col>
      <xdr:colOff>31750</xdr:colOff>
      <xdr:row>39</xdr:row>
      <xdr:rowOff>57150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7195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153670</xdr:rowOff>
    </xdr:from>
    <xdr:to>
      <xdr:col>7</xdr:col>
      <xdr:colOff>31750</xdr:colOff>
      <xdr:row>39</xdr:row>
      <xdr:rowOff>83820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93997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分子となる経常経費充当一般財源等は、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億円、繰出金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億円増加した一方、分母となる経常一般財源は、地方特例交付金が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、地方交付税が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憶円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の増などにより全体で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憶円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た。この結果、分子の増加率に比べ、分母の増加率が大きいため、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低下し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類似団体内では上位に位置しているが、今後、大規模投資的事業に係る公債費の増加が見込まれるため、業務活動レビューの実施による既存事業の見直しなどにより経常的支出の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削減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129963</xdr:rowOff>
    </xdr:from>
    <xdr:to>
      <xdr:col>23</xdr:col>
      <xdr:colOff>133350</xdr:colOff>
      <xdr:row>60</xdr:row>
      <xdr:rowOff>138006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41696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57573</xdr:rowOff>
    </xdr:from>
    <xdr:to>
      <xdr:col>19</xdr:col>
      <xdr:colOff>133350</xdr:colOff>
      <xdr:row>60</xdr:row>
      <xdr:rowOff>138006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4457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31767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132504</xdr:rowOff>
    </xdr:from>
    <xdr:to>
      <xdr:col>15</xdr:col>
      <xdr:colOff>82550</xdr:colOff>
      <xdr:row>60</xdr:row>
      <xdr:rowOff>57573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4805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146914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132504</xdr:rowOff>
    </xdr:from>
    <xdr:to>
      <xdr:col>11</xdr:col>
      <xdr:colOff>31750</xdr:colOff>
      <xdr:row>60</xdr:row>
      <xdr:rowOff>89746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248054"/>
          <a:ext cx="889000" cy="12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44890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79163</xdr:rowOff>
    </xdr:from>
    <xdr:to>
      <xdr:col>23</xdr:col>
      <xdr:colOff>184150</xdr:colOff>
      <xdr:row>61</xdr:row>
      <xdr:rowOff>9313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95690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87206</xdr:rowOff>
    </xdr:from>
    <xdr:to>
      <xdr:col>19</xdr:col>
      <xdr:colOff>184150</xdr:colOff>
      <xdr:row>61</xdr:row>
      <xdr:rowOff>17356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27533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43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6773</xdr:rowOff>
    </xdr:from>
    <xdr:to>
      <xdr:col>15</xdr:col>
      <xdr:colOff>133350</xdr:colOff>
      <xdr:row>60</xdr:row>
      <xdr:rowOff>108373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118550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81704</xdr:rowOff>
    </xdr:from>
    <xdr:to>
      <xdr:col>11</xdr:col>
      <xdr:colOff>82550</xdr:colOff>
      <xdr:row>60</xdr:row>
      <xdr:rowOff>11854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22031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人件費は、給与改定により一般職給料及び期末勤勉手当等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定年延長に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退職者数</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が増となる年のため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大幅な増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物件費については、ふるさと納税寄附金の増に伴う返礼品等経費の増や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共同電算事業費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これらにより、一人当たりの決算額は前年度比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9,004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円の増加となったものの、全国平均、県平均は下回っている。しかし、類似団体の平均は上回っており、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物件費は類似団体の平均より少なくなっているものの、それ以上に人件費が類似団体の平均を大きく上回っていることが要因である。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161268</xdr:rowOff>
    </xdr:from>
    <xdr:to>
      <xdr:col>23</xdr:col>
      <xdr:colOff>133350</xdr:colOff>
      <xdr:row>85</xdr:row>
      <xdr:rowOff>110520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63068"/>
          <a:ext cx="838200" cy="12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45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16340</xdr:rowOff>
    </xdr:from>
    <xdr:to>
      <xdr:col>19</xdr:col>
      <xdr:colOff>133350</xdr:colOff>
      <xdr:row>84</xdr:row>
      <xdr:rowOff>161268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18140"/>
          <a:ext cx="889000" cy="1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164017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126741</xdr:rowOff>
    </xdr:from>
    <xdr:to>
      <xdr:col>15</xdr:col>
      <xdr:colOff>82550</xdr:colOff>
      <xdr:row>84</xdr:row>
      <xdr:rowOff>16340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57091"/>
          <a:ext cx="889000" cy="6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160371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4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36951</xdr:rowOff>
    </xdr:from>
    <xdr:to>
      <xdr:col>11</xdr:col>
      <xdr:colOff>31750</xdr:colOff>
      <xdr:row>83</xdr:row>
      <xdr:rowOff>126741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67301"/>
          <a:ext cx="889000" cy="8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116200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7721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59720</xdr:rowOff>
    </xdr:from>
    <xdr:to>
      <xdr:col>23</xdr:col>
      <xdr:colOff>184150</xdr:colOff>
      <xdr:row>85</xdr:row>
      <xdr:rowOff>161320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3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31797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0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110468</xdr:rowOff>
    </xdr:from>
    <xdr:to>
      <xdr:col>19</xdr:col>
      <xdr:colOff>184150</xdr:colOff>
      <xdr:row>85</xdr:row>
      <xdr:rowOff>40618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1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25395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9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136990</xdr:rowOff>
    </xdr:from>
    <xdr:to>
      <xdr:col>15</xdr:col>
      <xdr:colOff>133350</xdr:colOff>
      <xdr:row>84</xdr:row>
      <xdr:rowOff>67140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51917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5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75941</xdr:rowOff>
    </xdr:from>
    <xdr:to>
      <xdr:col>11</xdr:col>
      <xdr:colOff>82550</xdr:colOff>
      <xdr:row>84</xdr:row>
      <xdr:rowOff>6091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0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162318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9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157601</xdr:rowOff>
    </xdr:from>
    <xdr:to>
      <xdr:col>7</xdr:col>
      <xdr:colOff>31750</xdr:colOff>
      <xdr:row>83</xdr:row>
      <xdr:rowOff>87751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1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72528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0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ラスパイレス指数は、類似団体の平均に対して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イント高く下位にある。ラスパイレス指数が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を超えている理由としては、一部、国と異なる市独自の給料表を採用していること、国に比して初任給が高くなっていることなどが挙げられる。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24130</xdr:rowOff>
    </xdr:from>
    <xdr:to>
      <xdr:col>81</xdr:col>
      <xdr:colOff>44450</xdr:colOff>
      <xdr:row>88</xdr:row>
      <xdr:rowOff>96520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1117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96520</xdr:rowOff>
    </xdr:from>
    <xdr:to>
      <xdr:col>77</xdr:col>
      <xdr:colOff>44450</xdr:colOff>
      <xdr:row>89</xdr:row>
      <xdr:rowOff>45720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841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45720</xdr:rowOff>
    </xdr:from>
    <xdr:to>
      <xdr:col>72</xdr:col>
      <xdr:colOff>203200</xdr:colOff>
      <xdr:row>89</xdr:row>
      <xdr:rowOff>45720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30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45720</xdr:rowOff>
    </xdr:from>
    <xdr:to>
      <xdr:col>68</xdr:col>
      <xdr:colOff>152400</xdr:colOff>
      <xdr:row>89</xdr:row>
      <xdr:rowOff>118111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3047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116857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3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45720</xdr:rowOff>
    </xdr:from>
    <xdr:to>
      <xdr:col>77</xdr:col>
      <xdr:colOff>95250</xdr:colOff>
      <xdr:row>88</xdr:row>
      <xdr:rowOff>147320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132097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166370</xdr:rowOff>
    </xdr:from>
    <xdr:to>
      <xdr:col>73</xdr:col>
      <xdr:colOff>44450</xdr:colOff>
      <xdr:row>89</xdr:row>
      <xdr:rowOff>96520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81297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166370</xdr:rowOff>
    </xdr:from>
    <xdr:to>
      <xdr:col>68</xdr:col>
      <xdr:colOff>203200</xdr:colOff>
      <xdr:row>89</xdr:row>
      <xdr:rowOff>96520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81297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67311</xdr:rowOff>
    </xdr:from>
    <xdr:to>
      <xdr:col>64</xdr:col>
      <xdr:colOff>152400</xdr:colOff>
      <xdr:row>89</xdr:row>
      <xdr:rowOff>168911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153688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人増加している。類似団体の平均に対して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人多く、依然として下位に位置している。要因としては、給食の自校方式の実施による調理員や公立保育園の保育士、また市内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地区のまちづくりセンターにおいて会計年度任用職員の配置数が多いことによる。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少子高齢化・人口減少への対応、新たな行政課題への対応など、行政需要と職員数等のバランスを調整しつつ、機動的かつ柔軟に対応できる職員体制の確立に努める。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55456</xdr:rowOff>
    </xdr:from>
    <xdr:to>
      <xdr:col>81</xdr:col>
      <xdr:colOff>44450</xdr:colOff>
      <xdr:row>64</xdr:row>
      <xdr:rowOff>147955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028256"/>
          <a:ext cx="8382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31327</xdr:rowOff>
    </xdr:from>
    <xdr:to>
      <xdr:col>77</xdr:col>
      <xdr:colOff>44450</xdr:colOff>
      <xdr:row>64</xdr:row>
      <xdr:rowOff>55456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0041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24994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31327</xdr:rowOff>
    </xdr:from>
    <xdr:to>
      <xdr:col>72</xdr:col>
      <xdr:colOff>203200</xdr:colOff>
      <xdr:row>64</xdr:row>
      <xdr:rowOff>43392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100412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23283</xdr:rowOff>
    </xdr:from>
    <xdr:to>
      <xdr:col>68</xdr:col>
      <xdr:colOff>152400</xdr:colOff>
      <xdr:row>64</xdr:row>
      <xdr:rowOff>43392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99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97155</xdr:rowOff>
    </xdr:from>
    <xdr:to>
      <xdr:col>81</xdr:col>
      <xdr:colOff>95250</xdr:colOff>
      <xdr:row>65</xdr:row>
      <xdr:rowOff>27305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69232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04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4656</xdr:rowOff>
    </xdr:from>
    <xdr:to>
      <xdr:col>77</xdr:col>
      <xdr:colOff>95250</xdr:colOff>
      <xdr:row>64</xdr:row>
      <xdr:rowOff>106256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91033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151977</xdr:rowOff>
    </xdr:from>
    <xdr:to>
      <xdr:col>73</xdr:col>
      <xdr:colOff>44450</xdr:colOff>
      <xdr:row>64</xdr:row>
      <xdr:rowOff>82127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66904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164042</xdr:rowOff>
    </xdr:from>
    <xdr:to>
      <xdr:col>68</xdr:col>
      <xdr:colOff>203200</xdr:colOff>
      <xdr:row>64</xdr:row>
      <xdr:rowOff>94192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78969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143933</xdr:rowOff>
    </xdr:from>
    <xdr:to>
      <xdr:col>64</xdr:col>
      <xdr:colOff>152400</xdr:colOff>
      <xdr:row>64</xdr:row>
      <xdr:rowOff>74083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58860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地方債の元利償還金の増加に加え、元利償還金等に係る基準財政需要額の減少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年度の単年度比率が増加（前年度比＋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ポイントの増加となっているが、類似団体の平均値を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高機能消防指令センター全部更新事業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や富士駅北口再整備事業等の大規模投資的事業の実施により、元利償還金が大幅に上昇する見込みであるため、事業の整理・縮小や地方債発行額抑制に努めていく。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3528</xdr:rowOff>
    </xdr:from>
    <xdr:to>
      <xdr:col>81</xdr:col>
      <xdr:colOff>44450</xdr:colOff>
      <xdr:row>39</xdr:row>
      <xdr:rowOff>137583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690078"/>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63094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57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39</xdr:row>
      <xdr:rowOff>3528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6230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106132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9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94545</xdr:rowOff>
    </xdr:from>
    <xdr:to>
      <xdr:col>72</xdr:col>
      <xdr:colOff>203200</xdr:colOff>
      <xdr:row>38</xdr:row>
      <xdr:rowOff>107950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65916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94545</xdr:rowOff>
    </xdr:from>
    <xdr:to>
      <xdr:col>68</xdr:col>
      <xdr:colOff>152400</xdr:colOff>
      <xdr:row>38</xdr:row>
      <xdr:rowOff>94545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609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170338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58860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4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124178</xdr:rowOff>
    </xdr:from>
    <xdr:to>
      <xdr:col>77</xdr:col>
      <xdr:colOff>95250</xdr:colOff>
      <xdr:row>39</xdr:row>
      <xdr:rowOff>54328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64505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40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43745</xdr:rowOff>
    </xdr:from>
    <xdr:to>
      <xdr:col>68</xdr:col>
      <xdr:colOff>203200</xdr:colOff>
      <xdr:row>38</xdr:row>
      <xdr:rowOff>145345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155522</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43745</xdr:rowOff>
    </xdr:from>
    <xdr:to>
      <xdr:col>64</xdr:col>
      <xdr:colOff>152400</xdr:colOff>
      <xdr:row>38</xdr:row>
      <xdr:rowOff>145345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155522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債務負担行為に基づく支出予定額が減少したことに加え、新病院建設基金などの充当可能基金額が増加したこと、標準財政規模が増加したことにより、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したが、類似団体の中で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に位置している。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富士駅北口再整備事業等の大規模投資的事業の実施が予定されているため、事業の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実施時期や金額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精査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国及び県の補助制度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、地方債発行額の抑制に努める。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144145</xdr:rowOff>
    </xdr:from>
    <xdr:to>
      <xdr:col>81</xdr:col>
      <xdr:colOff>44450</xdr:colOff>
      <xdr:row>21</xdr:row>
      <xdr:rowOff>53128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57314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72301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72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53128</xdr:rowOff>
    </xdr:from>
    <xdr:to>
      <xdr:col>77</xdr:col>
      <xdr:colOff>44450</xdr:colOff>
      <xdr:row>21</xdr:row>
      <xdr:rowOff>167746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3653578"/>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167746</xdr:rowOff>
    </xdr:from>
    <xdr:to>
      <xdr:col>72</xdr:col>
      <xdr:colOff>203200</xdr:colOff>
      <xdr:row>22</xdr:row>
      <xdr:rowOff>86783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768196"/>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43074</xdr:rowOff>
    </xdr:from>
    <xdr:to>
      <xdr:col>68</xdr:col>
      <xdr:colOff>152400</xdr:colOff>
      <xdr:row>22</xdr:row>
      <xdr:rowOff>86783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3643524"/>
          <a:ext cx="889000" cy="21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11536</xdr:rowOff>
    </xdr:from>
    <xdr:to>
      <xdr:col>68</xdr:col>
      <xdr:colOff>203200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93345</xdr:rowOff>
    </xdr:from>
    <xdr:to>
      <xdr:col>81</xdr:col>
      <xdr:colOff>95250</xdr:colOff>
      <xdr:row>21</xdr:row>
      <xdr:rowOff>23495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5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65422</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49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2328</xdr:rowOff>
    </xdr:from>
    <xdr:to>
      <xdr:col>77</xdr:col>
      <xdr:colOff>95250</xdr:colOff>
      <xdr:row>21</xdr:row>
      <xdr:rowOff>103928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60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88705</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689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116946</xdr:rowOff>
    </xdr:from>
    <xdr:to>
      <xdr:col>73</xdr:col>
      <xdr:colOff>44450</xdr:colOff>
      <xdr:row>22</xdr:row>
      <xdr:rowOff>47096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71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31873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80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35983</xdr:rowOff>
    </xdr:from>
    <xdr:to>
      <xdr:col>68</xdr:col>
      <xdr:colOff>203200</xdr:colOff>
      <xdr:row>22</xdr:row>
      <xdr:rowOff>137583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80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122360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89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163724</xdr:rowOff>
    </xdr:from>
    <xdr:to>
      <xdr:col>64</xdr:col>
      <xdr:colOff>152400</xdr:colOff>
      <xdr:row>21</xdr:row>
      <xdr:rowOff>93874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59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78651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6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静岡県富士市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246,491
238,913
244.94
115,535,448
110,851,910
4,527,799
53,389,556
87,530,903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類似団体の平均値との比較では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位置している。本市においては、特に会計年度任用職員を採用している公立保育園等の施設数が他市と比べ多いことなどが要因に挙げられる。今後は、職員配置適正化計画に基づく定員管理を行うとともに公共施設の民間移管や統廃合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157480</xdr:rowOff>
    </xdr:from>
    <xdr:to>
      <xdr:col>24</xdr:col>
      <xdr:colOff>25400</xdr:colOff>
      <xdr:row>39</xdr:row>
      <xdr:rowOff>168910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725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157480</xdr:rowOff>
    </xdr:from>
    <xdr:to>
      <xdr:col>19</xdr:col>
      <xdr:colOff>187325</xdr:colOff>
      <xdr:row>39</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72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39</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81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39</xdr:row>
      <xdr:rowOff>31750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811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118110</xdr:rowOff>
    </xdr:from>
    <xdr:to>
      <xdr:col>24</xdr:col>
      <xdr:colOff>76200</xdr:colOff>
      <xdr:row>40</xdr:row>
      <xdr:rowOff>48260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90187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物件費は増加しているが、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ふるさと納税の増に伴うふるさと納税推進事業費</a:t>
          </a:r>
          <a:r>
            <a:rPr kumimoji="1" lang="ja-JP" altLang="en-US" sz="1300">
              <a:latin typeface="ＭＳ Ｐゴシック" panose="020B0600070205080204" pitchFamily="50" charset="-128"/>
              <a:ea typeface="ＭＳ Ｐゴシック" panose="020B0600070205080204" pitchFamily="50" charset="-128"/>
            </a:rPr>
            <a:t>の増が主要因であるため、経常経費充当一般財源としては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類似団体平均値を大きく下回っている状況であるが、引き続き経費の削減に努める。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158750</xdr:rowOff>
    </xdr:from>
    <xdr:to>
      <xdr:col>82</xdr:col>
      <xdr:colOff>107950</xdr:colOff>
      <xdr:row>14</xdr:row>
      <xdr:rowOff>139700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3876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139700</xdr:rowOff>
    </xdr:from>
    <xdr:to>
      <xdr:col>78</xdr:col>
      <xdr:colOff>69850</xdr:colOff>
      <xdr:row>15</xdr:row>
      <xdr:rowOff>19050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40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76200</xdr:rowOff>
    </xdr:from>
    <xdr:to>
      <xdr:col>73</xdr:col>
      <xdr:colOff>180975</xdr:colOff>
      <xdr:row>15</xdr:row>
      <xdr:rowOff>19050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76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76200</xdr:rowOff>
    </xdr:from>
    <xdr:to>
      <xdr:col>69</xdr:col>
      <xdr:colOff>92075</xdr:colOff>
      <xdr:row>15</xdr:row>
      <xdr:rowOff>57150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76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107950</xdr:rowOff>
    </xdr:from>
    <xdr:to>
      <xdr:col>82</xdr:col>
      <xdr:colOff>158750</xdr:colOff>
      <xdr:row>14</xdr:row>
      <xdr:rowOff>38100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88900</xdr:rowOff>
    </xdr:from>
    <xdr:to>
      <xdr:col>78</xdr:col>
      <xdr:colOff>120650</xdr:colOff>
      <xdr:row>15</xdr:row>
      <xdr:rowOff>19050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29227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5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139700</xdr:rowOff>
    </xdr:from>
    <xdr:to>
      <xdr:col>74</xdr:col>
      <xdr:colOff>31750</xdr:colOff>
      <xdr:row>15</xdr:row>
      <xdr:rowOff>69850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80027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25400</xdr:rowOff>
    </xdr:from>
    <xdr:to>
      <xdr:col>69</xdr:col>
      <xdr:colOff>142875</xdr:colOff>
      <xdr:row>14</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137177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6350</xdr:rowOff>
    </xdr:from>
    <xdr:to>
      <xdr:col>65</xdr:col>
      <xdr:colOff>53975</xdr:colOff>
      <xdr:row>15</xdr:row>
      <xdr:rowOff>107950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118127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ポイント下回っており、上位に位置している。</a:t>
          </a:r>
        </a:p>
        <a:p>
          <a:r>
            <a:rPr kumimoji="1" lang="ja-JP" altLang="en-US" sz="1300">
              <a:latin typeface="ＭＳ Ｐゴシック" panose="020B0600070205080204" pitchFamily="50" charset="-128"/>
              <a:ea typeface="ＭＳ Ｐゴシック" panose="020B0600070205080204" pitchFamily="50" charset="-128"/>
            </a:rPr>
            <a:t>　扶助費は、私立保育園等の施設型給付費や障害者自立支援給付費の増加傾向に伴い今後も増加が見込まれるため、市単独事業の精査などにより適正な扶助のあり方について見直しを行う。</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55</xdr:row>
      <xdr:rowOff>151493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81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55</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64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55</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669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98170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後期高齢者医療事業特別会計ほか特別会計への繰出金が増加したことにより、前年度から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今後も高齢化等に伴い増加していくことが見込まれることから、事業の精査を行い、繰出金の抑制に努める。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58</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07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63500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94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06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58</xdr:row>
      <xdr:rowOff>63500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xdr:rowOff>
    </xdr:from>
    <xdr:to>
      <xdr:col>65</xdr:col>
      <xdr:colOff>53975</xdr:colOff>
      <xdr:row>58</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ポイント下回っている。全体額は増となっているものの、新エネルギー・省エネルギー普及事業費補助金などの財源のある事業費の増が主要因となっているため、前年度から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補助金・負担金の見直しを引き続き実施するとともに、特に企業会計に対する支出の増減が大きく影響するため、収支改善による安定的な企業経営に努める。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42418</xdr:rowOff>
    </xdr:from>
    <xdr:to>
      <xdr:col>82</xdr:col>
      <xdr:colOff>107950</xdr:colOff>
      <xdr:row>35</xdr:row>
      <xdr:rowOff>56134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0431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51562</xdr:rowOff>
    </xdr:from>
    <xdr:to>
      <xdr:col>78</xdr:col>
      <xdr:colOff>69850</xdr:colOff>
      <xdr:row>35</xdr:row>
      <xdr:rowOff>56134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523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34561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0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51562</xdr:rowOff>
    </xdr:from>
    <xdr:to>
      <xdr:col>73</xdr:col>
      <xdr:colOff>180975</xdr:colOff>
      <xdr:row>35</xdr:row>
      <xdr:rowOff>51562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52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523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163068</xdr:rowOff>
    </xdr:from>
    <xdr:to>
      <xdr:col>82</xdr:col>
      <xdr:colOff>158750</xdr:colOff>
      <xdr:row>35</xdr:row>
      <xdr:rowOff>93218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71645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00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xdr:rowOff>
    </xdr:from>
    <xdr:to>
      <xdr:col>74</xdr:col>
      <xdr:colOff>31750</xdr:colOff>
      <xdr:row>35</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112539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762</xdr:rowOff>
    </xdr:from>
    <xdr:to>
      <xdr:col>69</xdr:col>
      <xdr:colOff>142875</xdr:colOff>
      <xdr:row>35</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112539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償還元金の増により、前年対比では変わらないものの、類似団体平均を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ポイント上回る状況となった。</a:t>
          </a:r>
        </a:p>
        <a:p>
          <a:r>
            <a:rPr kumimoji="1" lang="ja-JP" altLang="en-US" sz="1300">
              <a:latin typeface="ＭＳ Ｐゴシック" panose="020B0600070205080204" pitchFamily="50" charset="-128"/>
              <a:ea typeface="ＭＳ Ｐゴシック" panose="020B0600070205080204" pitchFamily="50" charset="-128"/>
            </a:rPr>
            <a:t>　今後、総合体育館建設や富士駅北口再整備に係る償還等により、公債費が増加する見込みであり、引き続き起債額及び借入条件等の見直しを進めるとともに、地方債の新規発行を伴う普通建設事業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102507</xdr:rowOff>
    </xdr:from>
    <xdr:to>
      <xdr:col>24</xdr:col>
      <xdr:colOff>25400</xdr:colOff>
      <xdr:row>77</xdr:row>
      <xdr:rowOff>102507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3041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98170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5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143329</xdr:rowOff>
    </xdr:from>
    <xdr:to>
      <xdr:col>19</xdr:col>
      <xdr:colOff>187325</xdr:colOff>
      <xdr:row>77</xdr:row>
      <xdr:rowOff>102507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735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87284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143329</xdr:rowOff>
    </xdr:from>
    <xdr:to>
      <xdr:col>15</xdr:col>
      <xdr:colOff>98425</xdr:colOff>
      <xdr:row>77</xdr:row>
      <xdr:rowOff>113393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735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143329</xdr:rowOff>
    </xdr:from>
    <xdr:to>
      <xdr:col>11</xdr:col>
      <xdr:colOff>9525</xdr:colOff>
      <xdr:row>77</xdr:row>
      <xdr:rowOff>113393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1735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87284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51707</xdr:rowOff>
    </xdr:from>
    <xdr:to>
      <xdr:col>24</xdr:col>
      <xdr:colOff>76200</xdr:colOff>
      <xdr:row>77</xdr:row>
      <xdr:rowOff>153307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23784</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22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51707</xdr:rowOff>
    </xdr:from>
    <xdr:to>
      <xdr:col>20</xdr:col>
      <xdr:colOff>38100</xdr:colOff>
      <xdr:row>77</xdr:row>
      <xdr:rowOff>153307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138084</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33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92529</xdr:rowOff>
    </xdr:from>
    <xdr:to>
      <xdr:col>15</xdr:col>
      <xdr:colOff>149225</xdr:colOff>
      <xdr:row>77</xdr:row>
      <xdr:rowOff>22679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32855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62593</xdr:rowOff>
    </xdr:from>
    <xdr:to>
      <xdr:col>11</xdr:col>
      <xdr:colOff>60325</xdr:colOff>
      <xdr:row>77</xdr:row>
      <xdr:rowOff>164193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148970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92529</xdr:rowOff>
    </xdr:from>
    <xdr:to>
      <xdr:col>6</xdr:col>
      <xdr:colOff>171450</xdr:colOff>
      <xdr:row>77</xdr:row>
      <xdr:rowOff>22679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32855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公債費以外の経常経費は、人件費や繰出金が増となったが、物件費や補助費等の減が上回ったことにより前年度対比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類似団体では上位に位置しており、引き続き、各経費において適正な執行管理を行い、経常経費の削減に努める。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106426</xdr:rowOff>
    </xdr:from>
    <xdr:to>
      <xdr:col>82</xdr:col>
      <xdr:colOff>107950</xdr:colOff>
      <xdr:row>81</xdr:row>
      <xdr:rowOff>33274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2227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5351</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33274</xdr:rowOff>
    </xdr:from>
    <xdr:to>
      <xdr:col>82</xdr:col>
      <xdr:colOff>196850</xdr:colOff>
      <xdr:row>81</xdr:row>
      <xdr:rowOff>33274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21353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6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106426</xdr:rowOff>
    </xdr:from>
    <xdr:to>
      <xdr:col>82</xdr:col>
      <xdr:colOff>196850</xdr:colOff>
      <xdr:row>73</xdr:row>
      <xdr:rowOff>106426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2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35560</xdr:rowOff>
    </xdr:from>
    <xdr:to>
      <xdr:col>82</xdr:col>
      <xdr:colOff>107950</xdr:colOff>
      <xdr:row>74</xdr:row>
      <xdr:rowOff>44704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7228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126001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44704</xdr:rowOff>
    </xdr:from>
    <xdr:to>
      <xdr:col>78</xdr:col>
      <xdr:colOff>69850</xdr:colOff>
      <xdr:row>74</xdr:row>
      <xdr:rowOff>62992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7320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5842</xdr:rowOff>
    </xdr:from>
    <xdr:to>
      <xdr:col>73</xdr:col>
      <xdr:colOff>180975</xdr:colOff>
      <xdr:row>74</xdr:row>
      <xdr:rowOff>62992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52169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xdr:rowOff>
    </xdr:from>
    <xdr:to>
      <xdr:col>74</xdr:col>
      <xdr:colOff>31750</xdr:colOff>
      <xdr:row>75</xdr:row>
      <xdr:rowOff>106934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86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91712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5842</xdr:rowOff>
    </xdr:from>
    <xdr:to>
      <xdr:col>69</xdr:col>
      <xdr:colOff>92075</xdr:colOff>
      <xdr:row>74</xdr:row>
      <xdr:rowOff>99568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52169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83058</xdr:rowOff>
    </xdr:from>
    <xdr:to>
      <xdr:col>69</xdr:col>
      <xdr:colOff>142875</xdr:colOff>
      <xdr:row>74</xdr:row>
      <xdr:rowOff>13208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59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169435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68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82566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156210</xdr:rowOff>
    </xdr:from>
    <xdr:to>
      <xdr:col>82</xdr:col>
      <xdr:colOff>158750</xdr:colOff>
      <xdr:row>74</xdr:row>
      <xdr:rowOff>86360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64787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165354</xdr:rowOff>
    </xdr:from>
    <xdr:to>
      <xdr:col>78</xdr:col>
      <xdr:colOff>120650</xdr:colOff>
      <xdr:row>74</xdr:row>
      <xdr:rowOff>95504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105681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45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xdr:rowOff>
    </xdr:from>
    <xdr:to>
      <xdr:col>74</xdr:col>
      <xdr:colOff>31750</xdr:colOff>
      <xdr:row>74</xdr:row>
      <xdr:rowOff>113792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123969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126492</xdr:rowOff>
    </xdr:from>
    <xdr:to>
      <xdr:col>69</xdr:col>
      <xdr:colOff>142875</xdr:colOff>
      <xdr:row>73</xdr:row>
      <xdr:rowOff>56642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47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66819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23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48768</xdr:rowOff>
    </xdr:from>
    <xdr:to>
      <xdr:col>65</xdr:col>
      <xdr:colOff>53975</xdr:colOff>
      <xdr:row>74</xdr:row>
      <xdr:rowOff>150368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160545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静岡県富士市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47257</xdr:rowOff>
    </xdr:from>
    <xdr:to>
      <xdr:col>29</xdr:col>
      <xdr:colOff>127000</xdr:colOff>
      <xdr:row>16</xdr:row>
      <xdr:rowOff>31217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6632"/>
          <a:ext cx="647700" cy="15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162844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3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31217</xdr:rowOff>
    </xdr:from>
    <xdr:to>
      <xdr:col>26</xdr:col>
      <xdr:colOff>50800</xdr:colOff>
      <xdr:row>16</xdr:row>
      <xdr:rowOff>120980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22042"/>
          <a:ext cx="698500" cy="89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117086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50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120980</xdr:rowOff>
    </xdr:from>
    <xdr:to>
      <xdr:col>22</xdr:col>
      <xdr:colOff>114300</xdr:colOff>
      <xdr:row>16</xdr:row>
      <xdr:rowOff>151803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11805"/>
          <a:ext cx="698500" cy="30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17835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32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151803</xdr:rowOff>
    </xdr:from>
    <xdr:to>
      <xdr:col>18</xdr:col>
      <xdr:colOff>177800</xdr:colOff>
      <xdr:row>17</xdr:row>
      <xdr:rowOff>5880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42628"/>
          <a:ext cx="698500" cy="25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41343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4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63060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167907</xdr:rowOff>
    </xdr:from>
    <xdr:to>
      <xdr:col>29</xdr:col>
      <xdr:colOff>177800</xdr:colOff>
      <xdr:row>15</xdr:row>
      <xdr:rowOff>98057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5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12984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6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151867</xdr:rowOff>
    </xdr:from>
    <xdr:to>
      <xdr:col>26</xdr:col>
      <xdr:colOff>101600</xdr:colOff>
      <xdr:row>16</xdr:row>
      <xdr:rowOff>82017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71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92194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40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70180</xdr:rowOff>
    </xdr:from>
    <xdr:to>
      <xdr:col>22</xdr:col>
      <xdr:colOff>165100</xdr:colOff>
      <xdr:row>17</xdr:row>
      <xdr:rowOff>330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61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10507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2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101003</xdr:rowOff>
    </xdr:from>
    <xdr:to>
      <xdr:col>19</xdr:col>
      <xdr:colOff>38100</xdr:colOff>
      <xdr:row>17</xdr:row>
      <xdr:rowOff>31153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91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41330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126530</xdr:rowOff>
    </xdr:from>
    <xdr:to>
      <xdr:col>15</xdr:col>
      <xdr:colOff>101600</xdr:colOff>
      <xdr:row>17</xdr:row>
      <xdr:rowOff>56680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17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66857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8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78422</xdr:rowOff>
    </xdr:from>
    <xdr:to>
      <xdr:col>29</xdr:col>
      <xdr:colOff>127000</xdr:colOff>
      <xdr:row>35</xdr:row>
      <xdr:rowOff>207581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88772"/>
          <a:ext cx="647700" cy="129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174350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8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207581</xdr:rowOff>
    </xdr:from>
    <xdr:to>
      <xdr:col>26</xdr:col>
      <xdr:colOff>50800</xdr:colOff>
      <xdr:row>35</xdr:row>
      <xdr:rowOff>341026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17931"/>
          <a:ext cx="698500" cy="133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304595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1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341026</xdr:rowOff>
    </xdr:from>
    <xdr:to>
      <xdr:col>22</xdr:col>
      <xdr:colOff>114300</xdr:colOff>
      <xdr:row>36</xdr:row>
      <xdr:rowOff>99340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951376"/>
          <a:ext cx="698500" cy="101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294047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73565</xdr:rowOff>
    </xdr:from>
    <xdr:to>
      <xdr:col>18</xdr:col>
      <xdr:colOff>177800</xdr:colOff>
      <xdr:row>36</xdr:row>
      <xdr:rowOff>99340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026815"/>
          <a:ext cx="698500" cy="25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61790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102652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1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27622</xdr:rowOff>
    </xdr:from>
    <xdr:to>
      <xdr:col>29</xdr:col>
      <xdr:colOff>177800</xdr:colOff>
      <xdr:row>35</xdr:row>
      <xdr:rowOff>129222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37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215599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156781</xdr:rowOff>
    </xdr:from>
    <xdr:to>
      <xdr:col>26</xdr:col>
      <xdr:colOff>101600</xdr:colOff>
      <xdr:row>35</xdr:row>
      <xdr:rowOff>258381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67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268558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3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290226</xdr:rowOff>
    </xdr:from>
    <xdr:to>
      <xdr:col>22</xdr:col>
      <xdr:colOff>165100</xdr:colOff>
      <xdr:row>36</xdr:row>
      <xdr:rowOff>48926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900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33703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8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48540</xdr:rowOff>
    </xdr:from>
    <xdr:to>
      <xdr:col>19</xdr:col>
      <xdr:colOff>38100</xdr:colOff>
      <xdr:row>36</xdr:row>
      <xdr:rowOff>150140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01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134917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08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22765</xdr:rowOff>
    </xdr:from>
    <xdr:to>
      <xdr:col>15</xdr:col>
      <xdr:colOff>101600</xdr:colOff>
      <xdr:row>36</xdr:row>
      <xdr:rowOff>124365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76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109142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0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静岡県富士市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246,491
238,913
244.94
115,535,448
110,851,910
4,527,799
53,389,556
87,530,903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53256</xdr:rowOff>
    </xdr:from>
    <xdr:to>
      <xdr:col>24</xdr:col>
      <xdr:colOff>63500</xdr:colOff>
      <xdr:row>35</xdr:row>
      <xdr:rowOff>70663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82556"/>
          <a:ext cx="838200" cy="18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54493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5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70663</xdr:rowOff>
    </xdr:from>
    <xdr:to>
      <xdr:col>19</xdr:col>
      <xdr:colOff>177800</xdr:colOff>
      <xdr:row>35</xdr:row>
      <xdr:rowOff>80917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71413"/>
          <a:ext cx="8890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24971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80917</xdr:rowOff>
    </xdr:from>
    <xdr:to>
      <xdr:col>15</xdr:col>
      <xdr:colOff>50800</xdr:colOff>
      <xdr:row>35</xdr:row>
      <xdr:rowOff>88396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81667"/>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37805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88396</xdr:rowOff>
    </xdr:from>
    <xdr:to>
      <xdr:col>10</xdr:col>
      <xdr:colOff>114300</xdr:colOff>
      <xdr:row>35</xdr:row>
      <xdr:rowOff>159980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89146"/>
          <a:ext cx="889000" cy="7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51292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77712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2456</xdr:rowOff>
    </xdr:from>
    <xdr:to>
      <xdr:col>24</xdr:col>
      <xdr:colOff>114300</xdr:colOff>
      <xdr:row>34</xdr:row>
      <xdr:rowOff>104056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3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25333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19863</xdr:rowOff>
    </xdr:from>
    <xdr:to>
      <xdr:col>20</xdr:col>
      <xdr:colOff>38100</xdr:colOff>
      <xdr:row>35</xdr:row>
      <xdr:rowOff>121463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137990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30117</xdr:rowOff>
    </xdr:from>
    <xdr:to>
      <xdr:col>15</xdr:col>
      <xdr:colOff>101600</xdr:colOff>
      <xdr:row>35</xdr:row>
      <xdr:rowOff>131717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3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148244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37596</xdr:rowOff>
    </xdr:from>
    <xdr:to>
      <xdr:col>10</xdr:col>
      <xdr:colOff>165100</xdr:colOff>
      <xdr:row>35</xdr:row>
      <xdr:rowOff>139196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3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155723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109180</xdr:rowOff>
    </xdr:from>
    <xdr:to>
      <xdr:col>6</xdr:col>
      <xdr:colOff>38100</xdr:colOff>
      <xdr:row>36</xdr:row>
      <xdr:rowOff>39330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55857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162522</xdr:rowOff>
    </xdr:from>
    <xdr:to>
      <xdr:col>24</xdr:col>
      <xdr:colOff>63500</xdr:colOff>
      <xdr:row>55</xdr:row>
      <xdr:rowOff>7150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249372"/>
          <a:ext cx="838200" cy="18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114037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3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7150</xdr:rowOff>
    </xdr:from>
    <xdr:to>
      <xdr:col>19</xdr:col>
      <xdr:colOff>177800</xdr:colOff>
      <xdr:row>57</xdr:row>
      <xdr:rowOff>2731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36900"/>
          <a:ext cx="889000" cy="3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20121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2731</xdr:rowOff>
    </xdr:from>
    <xdr:to>
      <xdr:col>15</xdr:col>
      <xdr:colOff>50800</xdr:colOff>
      <xdr:row>58</xdr:row>
      <xdr:rowOff>521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75381"/>
          <a:ext cx="889000" cy="16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153953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1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521</xdr:rowOff>
    </xdr:from>
    <xdr:to>
      <xdr:col>10</xdr:col>
      <xdr:colOff>114300</xdr:colOff>
      <xdr:row>59</xdr:row>
      <xdr:rowOff>35306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44621"/>
          <a:ext cx="889000" cy="20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81907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18013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111722</xdr:rowOff>
    </xdr:from>
    <xdr:to>
      <xdr:col>24</xdr:col>
      <xdr:colOff>114300</xdr:colOff>
      <xdr:row>54</xdr:row>
      <xdr:rowOff>41872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9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134599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127800</xdr:rowOff>
    </xdr:from>
    <xdr:to>
      <xdr:col>20</xdr:col>
      <xdr:colOff>38100</xdr:colOff>
      <xdr:row>55</xdr:row>
      <xdr:rowOff>57950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74477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6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123381</xdr:rowOff>
    </xdr:from>
    <xdr:to>
      <xdr:col>15</xdr:col>
      <xdr:colOff>101600</xdr:colOff>
      <xdr:row>57</xdr:row>
      <xdr:rowOff>53531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2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44658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121171</xdr:rowOff>
    </xdr:from>
    <xdr:to>
      <xdr:col>10</xdr:col>
      <xdr:colOff>165100</xdr:colOff>
      <xdr:row>58</xdr:row>
      <xdr:rowOff>51321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9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42448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8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155956</xdr:rowOff>
    </xdr:from>
    <xdr:to>
      <xdr:col>6</xdr:col>
      <xdr:colOff>38100</xdr:colOff>
      <xdr:row>59</xdr:row>
      <xdr:rowOff>86106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77233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9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9816</xdr:rowOff>
    </xdr:from>
    <xdr:to>
      <xdr:col>24</xdr:col>
      <xdr:colOff>63500</xdr:colOff>
      <xdr:row>78</xdr:row>
      <xdr:rowOff>13246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82916"/>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12331</xdr:rowOff>
    </xdr:from>
    <xdr:to>
      <xdr:col>19</xdr:col>
      <xdr:colOff>177800</xdr:colOff>
      <xdr:row>78</xdr:row>
      <xdr:rowOff>13246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8543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62589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12331</xdr:rowOff>
    </xdr:from>
    <xdr:to>
      <xdr:col>15</xdr:col>
      <xdr:colOff>50800</xdr:colOff>
      <xdr:row>78</xdr:row>
      <xdr:rowOff>22658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85431"/>
          <a:ext cx="889000" cy="1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13666</xdr:rowOff>
    </xdr:from>
    <xdr:to>
      <xdr:col>10</xdr:col>
      <xdr:colOff>114300</xdr:colOff>
      <xdr:row>78</xdr:row>
      <xdr:rowOff>22658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86766"/>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130466</xdr:rowOff>
    </xdr:from>
    <xdr:to>
      <xdr:col>24</xdr:col>
      <xdr:colOff>114300</xdr:colOff>
      <xdr:row>78</xdr:row>
      <xdr:rowOff>60616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3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108893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1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133896</xdr:rowOff>
    </xdr:from>
    <xdr:to>
      <xdr:col>20</xdr:col>
      <xdr:colOff>38100</xdr:colOff>
      <xdr:row>78</xdr:row>
      <xdr:rowOff>64046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55173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2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132981</xdr:rowOff>
    </xdr:from>
    <xdr:to>
      <xdr:col>15</xdr:col>
      <xdr:colOff>101600</xdr:colOff>
      <xdr:row>78</xdr:row>
      <xdr:rowOff>63131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3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54258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2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143308</xdr:rowOff>
    </xdr:from>
    <xdr:to>
      <xdr:col>10</xdr:col>
      <xdr:colOff>165100</xdr:colOff>
      <xdr:row>78</xdr:row>
      <xdr:rowOff>73458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4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64585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134316</xdr:rowOff>
    </xdr:from>
    <xdr:to>
      <xdr:col>6</xdr:col>
      <xdr:colOff>38100</xdr:colOff>
      <xdr:row>78</xdr:row>
      <xdr:rowOff>64466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55593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2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29350</xdr:rowOff>
    </xdr:from>
    <xdr:to>
      <xdr:col>24</xdr:col>
      <xdr:colOff>62865</xdr:colOff>
      <xdr:row>96</xdr:row>
      <xdr:rowOff>114198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59850"/>
          <a:ext cx="1270" cy="111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118025</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57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114198</xdr:rowOff>
    </xdr:from>
    <xdr:to>
      <xdr:col>24</xdr:col>
      <xdr:colOff>152400</xdr:colOff>
      <xdr:row>96</xdr:row>
      <xdr:rowOff>114198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57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147477</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29350</xdr:rowOff>
    </xdr:from>
    <xdr:to>
      <xdr:col>24</xdr:col>
      <xdr:colOff>152400</xdr:colOff>
      <xdr:row>90</xdr:row>
      <xdr:rowOff>29350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59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68935</xdr:rowOff>
    </xdr:from>
    <xdr:to>
      <xdr:col>24</xdr:col>
      <xdr:colOff>63500</xdr:colOff>
      <xdr:row>96</xdr:row>
      <xdr:rowOff>27876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56685"/>
          <a:ext cx="838200" cy="13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48632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9934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25755</xdr:rowOff>
    </xdr:from>
    <xdr:to>
      <xdr:col>24</xdr:col>
      <xdr:colOff>114300</xdr:colOff>
      <xdr:row>94</xdr:row>
      <xdr:rowOff>127355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4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27876</xdr:rowOff>
    </xdr:from>
    <xdr:to>
      <xdr:col>19</xdr:col>
      <xdr:colOff>177800</xdr:colOff>
      <xdr:row>96</xdr:row>
      <xdr:rowOff>104623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87076"/>
          <a:ext cx="889000" cy="7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139903</xdr:rowOff>
    </xdr:from>
    <xdr:to>
      <xdr:col>20</xdr:col>
      <xdr:colOff>38100</xdr:colOff>
      <xdr:row>95</xdr:row>
      <xdr:rowOff>70053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25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86580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03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41314</xdr:rowOff>
    </xdr:from>
    <xdr:to>
      <xdr:col>15</xdr:col>
      <xdr:colOff>50800</xdr:colOff>
      <xdr:row>96</xdr:row>
      <xdr:rowOff>104623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00514"/>
          <a:ext cx="889000" cy="6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72377</xdr:rowOff>
    </xdr:from>
    <xdr:to>
      <xdr:col>15</xdr:col>
      <xdr:colOff>101600</xdr:colOff>
      <xdr:row>96</xdr:row>
      <xdr:rowOff>2527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19054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13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41314</xdr:rowOff>
    </xdr:from>
    <xdr:to>
      <xdr:col>10</xdr:col>
      <xdr:colOff>114300</xdr:colOff>
      <xdr:row>97</xdr:row>
      <xdr:rowOff>132271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00514"/>
          <a:ext cx="889000" cy="2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97065</xdr:rowOff>
    </xdr:from>
    <xdr:to>
      <xdr:col>10</xdr:col>
      <xdr:colOff>165100</xdr:colOff>
      <xdr:row>95</xdr:row>
      <xdr:rowOff>27215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43742</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598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68301</xdr:rowOff>
    </xdr:from>
    <xdr:to>
      <xdr:col>6</xdr:col>
      <xdr:colOff>38100</xdr:colOff>
      <xdr:row>96</xdr:row>
      <xdr:rowOff>169901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0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18135</xdr:rowOff>
    </xdr:from>
    <xdr:to>
      <xdr:col>24</xdr:col>
      <xdr:colOff>114300</xdr:colOff>
      <xdr:row>95</xdr:row>
      <xdr:rowOff>119735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168012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84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148526</xdr:rowOff>
    </xdr:from>
    <xdr:to>
      <xdr:col>20</xdr:col>
      <xdr:colOff>38100</xdr:colOff>
      <xdr:row>96</xdr:row>
      <xdr:rowOff>78676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3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69803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52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53823</xdr:rowOff>
    </xdr:from>
    <xdr:to>
      <xdr:col>15</xdr:col>
      <xdr:colOff>101600</xdr:colOff>
      <xdr:row>96</xdr:row>
      <xdr:rowOff>155423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1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146550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60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161964</xdr:rowOff>
    </xdr:from>
    <xdr:to>
      <xdr:col>10</xdr:col>
      <xdr:colOff>165100</xdr:colOff>
      <xdr:row>96</xdr:row>
      <xdr:rowOff>92114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83241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54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81471</xdr:rowOff>
    </xdr:from>
    <xdr:to>
      <xdr:col>6</xdr:col>
      <xdr:colOff>38100</xdr:colOff>
      <xdr:row>98</xdr:row>
      <xdr:rowOff>11621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1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2748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22720</xdr:rowOff>
    </xdr:from>
    <xdr:to>
      <xdr:col>55</xdr:col>
      <xdr:colOff>0</xdr:colOff>
      <xdr:row>39</xdr:row>
      <xdr:rowOff>28092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709270"/>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44950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22720</xdr:rowOff>
    </xdr:from>
    <xdr:to>
      <xdr:col>50</xdr:col>
      <xdr:colOff>114300</xdr:colOff>
      <xdr:row>39</xdr:row>
      <xdr:rowOff>38570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709270"/>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151020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27622</xdr:rowOff>
    </xdr:from>
    <xdr:to>
      <xdr:col>45</xdr:col>
      <xdr:colOff>177800</xdr:colOff>
      <xdr:row>39</xdr:row>
      <xdr:rowOff>38570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714172"/>
          <a:ext cx="889000" cy="1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119499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66954</xdr:rowOff>
    </xdr:from>
    <xdr:to>
      <xdr:col>41</xdr:col>
      <xdr:colOff>50800</xdr:colOff>
      <xdr:row>39</xdr:row>
      <xdr:rowOff>27622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81904"/>
          <a:ext cx="889000" cy="133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80700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148742</xdr:rowOff>
    </xdr:from>
    <xdr:to>
      <xdr:col>55</xdr:col>
      <xdr:colOff>50800</xdr:colOff>
      <xdr:row>39</xdr:row>
      <xdr:rowOff>78892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6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63669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7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143370</xdr:rowOff>
    </xdr:from>
    <xdr:to>
      <xdr:col>50</xdr:col>
      <xdr:colOff>165100</xdr:colOff>
      <xdr:row>39</xdr:row>
      <xdr:rowOff>73520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64647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5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159220</xdr:rowOff>
    </xdr:from>
    <xdr:to>
      <xdr:col>46</xdr:col>
      <xdr:colOff>38100</xdr:colOff>
      <xdr:row>39</xdr:row>
      <xdr:rowOff>89370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6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80497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76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148272</xdr:rowOff>
    </xdr:from>
    <xdr:to>
      <xdr:col>41</xdr:col>
      <xdr:colOff>101600</xdr:colOff>
      <xdr:row>39</xdr:row>
      <xdr:rowOff>78422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69549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5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16154</xdr:rowOff>
    </xdr:from>
    <xdr:to>
      <xdr:col>36</xdr:col>
      <xdr:colOff>165100</xdr:colOff>
      <xdr:row>31</xdr:row>
      <xdr:rowOff>117754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108881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42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91466</xdr:rowOff>
    </xdr:from>
    <xdr:to>
      <xdr:col>55</xdr:col>
      <xdr:colOff>0</xdr:colOff>
      <xdr:row>54</xdr:row>
      <xdr:rowOff>73429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8835416"/>
          <a:ext cx="838200" cy="49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52788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11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73429</xdr:rowOff>
    </xdr:from>
    <xdr:to>
      <xdr:col>50</xdr:col>
      <xdr:colOff>114300</xdr:colOff>
      <xdr:row>54</xdr:row>
      <xdr:rowOff>127561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331729"/>
          <a:ext cx="889000" cy="5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29060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127561</xdr:rowOff>
    </xdr:from>
    <xdr:to>
      <xdr:col>45</xdr:col>
      <xdr:colOff>177800</xdr:colOff>
      <xdr:row>54</xdr:row>
      <xdr:rowOff>156182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385861"/>
          <a:ext cx="889000" cy="2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98576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56010</xdr:rowOff>
    </xdr:from>
    <xdr:to>
      <xdr:col>41</xdr:col>
      <xdr:colOff>50800</xdr:colOff>
      <xdr:row>54</xdr:row>
      <xdr:rowOff>156182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8628510"/>
          <a:ext cx="889000" cy="78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53017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5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164230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9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40666</xdr:rowOff>
    </xdr:from>
    <xdr:to>
      <xdr:col>55</xdr:col>
      <xdr:colOff>50800</xdr:colOff>
      <xdr:row>51</xdr:row>
      <xdr:rowOff>142266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78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63543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63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22629</xdr:rowOff>
    </xdr:from>
    <xdr:to>
      <xdr:col>50</xdr:col>
      <xdr:colOff>165100</xdr:colOff>
      <xdr:row>54</xdr:row>
      <xdr:rowOff>124229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28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140756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05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76761</xdr:rowOff>
    </xdr:from>
    <xdr:to>
      <xdr:col>46</xdr:col>
      <xdr:colOff>38100</xdr:colOff>
      <xdr:row>55</xdr:row>
      <xdr:rowOff>6911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3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23438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11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105382</xdr:rowOff>
    </xdr:from>
    <xdr:to>
      <xdr:col>41</xdr:col>
      <xdr:colOff>101600</xdr:colOff>
      <xdr:row>55</xdr:row>
      <xdr:rowOff>35532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3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52059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13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5210</xdr:rowOff>
    </xdr:from>
    <xdr:to>
      <xdr:col>36</xdr:col>
      <xdr:colOff>165100</xdr:colOff>
      <xdr:row>50</xdr:row>
      <xdr:rowOff>106810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85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48</xdr:row>
      <xdr:rowOff>123337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35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122281</xdr:rowOff>
    </xdr:from>
    <xdr:to>
      <xdr:col>55</xdr:col>
      <xdr:colOff>0</xdr:colOff>
      <xdr:row>78</xdr:row>
      <xdr:rowOff>72994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323931"/>
          <a:ext cx="838200" cy="1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6050</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21239</xdr:rowOff>
    </xdr:from>
    <xdr:to>
      <xdr:col>50</xdr:col>
      <xdr:colOff>114300</xdr:colOff>
      <xdr:row>78</xdr:row>
      <xdr:rowOff>72994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394339"/>
          <a:ext cx="8890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8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171064</xdr:rowOff>
    </xdr:from>
    <xdr:to>
      <xdr:col>45</xdr:col>
      <xdr:colOff>177800</xdr:colOff>
      <xdr:row>78</xdr:row>
      <xdr:rowOff>21239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372714"/>
          <a:ext cx="889000" cy="2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51967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130510</xdr:rowOff>
    </xdr:from>
    <xdr:to>
      <xdr:col>41</xdr:col>
      <xdr:colOff>50800</xdr:colOff>
      <xdr:row>77</xdr:row>
      <xdr:rowOff>171064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332160"/>
          <a:ext cx="889000" cy="4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119313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136779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71481</xdr:rowOff>
    </xdr:from>
    <xdr:to>
      <xdr:col>55</xdr:col>
      <xdr:colOff>50800</xdr:colOff>
      <xdr:row>78</xdr:row>
      <xdr:rowOff>1631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7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49908</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5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22194</xdr:rowOff>
    </xdr:from>
    <xdr:to>
      <xdr:col>50</xdr:col>
      <xdr:colOff>165100</xdr:colOff>
      <xdr:row>78</xdr:row>
      <xdr:rowOff>123794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114921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48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141889</xdr:rowOff>
    </xdr:from>
    <xdr:to>
      <xdr:col>46</xdr:col>
      <xdr:colOff>38100</xdr:colOff>
      <xdr:row>78</xdr:row>
      <xdr:rowOff>72039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4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63166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43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120264</xdr:rowOff>
    </xdr:from>
    <xdr:to>
      <xdr:col>41</xdr:col>
      <xdr:colOff>101600</xdr:colOff>
      <xdr:row>78</xdr:row>
      <xdr:rowOff>50414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2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41541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41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79710</xdr:rowOff>
    </xdr:from>
    <xdr:to>
      <xdr:col>36</xdr:col>
      <xdr:colOff>165100</xdr:colOff>
      <xdr:row>78</xdr:row>
      <xdr:rowOff>9860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987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37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54660</xdr:rowOff>
    </xdr:from>
    <xdr:to>
      <xdr:col>54</xdr:col>
      <xdr:colOff>189865</xdr:colOff>
      <xdr:row>98</xdr:row>
      <xdr:rowOff>136368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828060"/>
          <a:ext cx="1270" cy="1110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140195</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4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136368</xdr:rowOff>
    </xdr:from>
    <xdr:to>
      <xdr:col>55</xdr:col>
      <xdr:colOff>88900</xdr:colOff>
      <xdr:row>98</xdr:row>
      <xdr:rowOff>136368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3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1337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6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54660</xdr:rowOff>
    </xdr:from>
    <xdr:to>
      <xdr:col>55</xdr:col>
      <xdr:colOff>88900</xdr:colOff>
      <xdr:row>92</xdr:row>
      <xdr:rowOff>54660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82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156584</xdr:rowOff>
    </xdr:from>
    <xdr:to>
      <xdr:col>55</xdr:col>
      <xdr:colOff>0</xdr:colOff>
      <xdr:row>95</xdr:row>
      <xdr:rowOff>59886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272884"/>
          <a:ext cx="8382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41952</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2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63525</xdr:rowOff>
    </xdr:from>
    <xdr:to>
      <xdr:col>55</xdr:col>
      <xdr:colOff>50800</xdr:colOff>
      <xdr:row>95</xdr:row>
      <xdr:rowOff>165125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3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59886</xdr:rowOff>
    </xdr:from>
    <xdr:to>
      <xdr:col>50</xdr:col>
      <xdr:colOff>114300</xdr:colOff>
      <xdr:row>95</xdr:row>
      <xdr:rowOff>91466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347636"/>
          <a:ext cx="889000" cy="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21789</xdr:rowOff>
    </xdr:from>
    <xdr:to>
      <xdr:col>50</xdr:col>
      <xdr:colOff>165100</xdr:colOff>
      <xdr:row>96</xdr:row>
      <xdr:rowOff>123389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114516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91466</xdr:rowOff>
    </xdr:from>
    <xdr:to>
      <xdr:col>45</xdr:col>
      <xdr:colOff>177800</xdr:colOff>
      <xdr:row>95</xdr:row>
      <xdr:rowOff>162821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379216"/>
          <a:ext cx="889000" cy="7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102715</xdr:rowOff>
    </xdr:from>
    <xdr:to>
      <xdr:col>46</xdr:col>
      <xdr:colOff>38100</xdr:colOff>
      <xdr:row>97</xdr:row>
      <xdr:rowOff>32865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23992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5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31409</xdr:rowOff>
    </xdr:from>
    <xdr:to>
      <xdr:col>41</xdr:col>
      <xdr:colOff>50800</xdr:colOff>
      <xdr:row>95</xdr:row>
      <xdr:rowOff>162821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5461909"/>
          <a:ext cx="889000" cy="98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49189</xdr:rowOff>
    </xdr:from>
    <xdr:to>
      <xdr:col>41</xdr:col>
      <xdr:colOff>101600</xdr:colOff>
      <xdr:row>97</xdr:row>
      <xdr:rowOff>150789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141916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123157</xdr:rowOff>
    </xdr:from>
    <xdr:to>
      <xdr:col>36</xdr:col>
      <xdr:colOff>165100</xdr:colOff>
      <xdr:row>97</xdr:row>
      <xdr:rowOff>53307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44434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7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105784</xdr:rowOff>
    </xdr:from>
    <xdr:to>
      <xdr:col>55</xdr:col>
      <xdr:colOff>50800</xdr:colOff>
      <xdr:row>95</xdr:row>
      <xdr:rowOff>35934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2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128661</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7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9086</xdr:rowOff>
    </xdr:from>
    <xdr:to>
      <xdr:col>50</xdr:col>
      <xdr:colOff>165100</xdr:colOff>
      <xdr:row>95</xdr:row>
      <xdr:rowOff>110686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2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127213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7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40666</xdr:rowOff>
    </xdr:from>
    <xdr:to>
      <xdr:col>46</xdr:col>
      <xdr:colOff>38100</xdr:colOff>
      <xdr:row>95</xdr:row>
      <xdr:rowOff>142266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32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158793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10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112021</xdr:rowOff>
    </xdr:from>
    <xdr:to>
      <xdr:col>41</xdr:col>
      <xdr:colOff>101600</xdr:colOff>
      <xdr:row>96</xdr:row>
      <xdr:rowOff>42171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39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58698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17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152059</xdr:rowOff>
    </xdr:from>
    <xdr:to>
      <xdr:col>36</xdr:col>
      <xdr:colOff>165100</xdr:colOff>
      <xdr:row>90</xdr:row>
      <xdr:rowOff>82209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54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88</xdr:row>
      <xdr:rowOff>98736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518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6350</xdr:rowOff>
    </xdr:from>
    <xdr:to>
      <xdr:col>85</xdr:col>
      <xdr:colOff>127000</xdr:colOff>
      <xdr:row>38</xdr:row>
      <xdr:rowOff>91313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521450"/>
          <a:ext cx="838200" cy="8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29989</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45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91313</xdr:rowOff>
    </xdr:from>
    <xdr:to>
      <xdr:col>81</xdr:col>
      <xdr:colOff>50800</xdr:colOff>
      <xdr:row>38</xdr:row>
      <xdr:rowOff>170561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06413"/>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2176</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140271</xdr:rowOff>
    </xdr:from>
    <xdr:to>
      <xdr:col>76</xdr:col>
      <xdr:colOff>114300</xdr:colOff>
      <xdr:row>38</xdr:row>
      <xdr:rowOff>170561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55371"/>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140271</xdr:rowOff>
    </xdr:from>
    <xdr:to>
      <xdr:col>71</xdr:col>
      <xdr:colOff>177800</xdr:colOff>
      <xdr:row>39</xdr:row>
      <xdr:rowOff>635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55371"/>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11130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69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127000</xdr:rowOff>
    </xdr:from>
    <xdr:to>
      <xdr:col>85</xdr:col>
      <xdr:colOff>177800</xdr:colOff>
      <xdr:row>38</xdr:row>
      <xdr:rowOff>57150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149877</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2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40513</xdr:rowOff>
    </xdr:from>
    <xdr:to>
      <xdr:col>81</xdr:col>
      <xdr:colOff>101600</xdr:colOff>
      <xdr:row>38</xdr:row>
      <xdr:rowOff>142113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158640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330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119761</xdr:rowOff>
    </xdr:from>
    <xdr:to>
      <xdr:col>76</xdr:col>
      <xdr:colOff>165100</xdr:colOff>
      <xdr:row>39</xdr:row>
      <xdr:rowOff>49911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41038</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89471</xdr:rowOff>
    </xdr:from>
    <xdr:to>
      <xdr:col>72</xdr:col>
      <xdr:colOff>38100</xdr:colOff>
      <xdr:row>39</xdr:row>
      <xdr:rowOff>19621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36149</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379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121285</xdr:rowOff>
    </xdr:from>
    <xdr:to>
      <xdr:col>67</xdr:col>
      <xdr:colOff>101600</xdr:colOff>
      <xdr:row>39</xdr:row>
      <xdr:rowOff>51435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42562</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29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34258</xdr:rowOff>
    </xdr:from>
    <xdr:to>
      <xdr:col>85</xdr:col>
      <xdr:colOff>127000</xdr:colOff>
      <xdr:row>76</xdr:row>
      <xdr:rowOff>77921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064458"/>
          <a:ext cx="8382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15978</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3046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77921</xdr:rowOff>
    </xdr:from>
    <xdr:to>
      <xdr:col>81</xdr:col>
      <xdr:colOff>50800</xdr:colOff>
      <xdr:row>76</xdr:row>
      <xdr:rowOff>146214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108121"/>
          <a:ext cx="889000" cy="6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143419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61233</xdr:rowOff>
    </xdr:from>
    <xdr:to>
      <xdr:col>76</xdr:col>
      <xdr:colOff>114300</xdr:colOff>
      <xdr:row>76</xdr:row>
      <xdr:rowOff>146214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091433"/>
          <a:ext cx="889000" cy="8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124017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61233</xdr:rowOff>
    </xdr:from>
    <xdr:to>
      <xdr:col>71</xdr:col>
      <xdr:colOff>177800</xdr:colOff>
      <xdr:row>77</xdr:row>
      <xdr:rowOff>13970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091433"/>
          <a:ext cx="889000" cy="12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123277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169680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154908</xdr:rowOff>
    </xdr:from>
    <xdr:to>
      <xdr:col>85</xdr:col>
      <xdr:colOff>177800</xdr:colOff>
      <xdr:row>76</xdr:row>
      <xdr:rowOff>85058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01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6335</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86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27121</xdr:rowOff>
    </xdr:from>
    <xdr:to>
      <xdr:col>81</xdr:col>
      <xdr:colOff>101600</xdr:colOff>
      <xdr:row>76</xdr:row>
      <xdr:rowOff>128721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0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119848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15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95414</xdr:rowOff>
    </xdr:from>
    <xdr:to>
      <xdr:col>76</xdr:col>
      <xdr:colOff>165100</xdr:colOff>
      <xdr:row>77</xdr:row>
      <xdr:rowOff>25564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1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16691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21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10433</xdr:rowOff>
    </xdr:from>
    <xdr:to>
      <xdr:col>72</xdr:col>
      <xdr:colOff>38100</xdr:colOff>
      <xdr:row>76</xdr:row>
      <xdr:rowOff>112033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04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128560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81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134620</xdr:rowOff>
    </xdr:from>
    <xdr:to>
      <xdr:col>67</xdr:col>
      <xdr:colOff>101600</xdr:colOff>
      <xdr:row>77</xdr:row>
      <xdr:rowOff>64770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1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55897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25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30035</xdr:rowOff>
    </xdr:from>
    <xdr:to>
      <xdr:col>85</xdr:col>
      <xdr:colOff>127000</xdr:colOff>
      <xdr:row>98</xdr:row>
      <xdr:rowOff>87731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832135"/>
          <a:ext cx="838200" cy="5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30035</xdr:rowOff>
    </xdr:from>
    <xdr:to>
      <xdr:col>81</xdr:col>
      <xdr:colOff>50800</xdr:colOff>
      <xdr:row>98</xdr:row>
      <xdr:rowOff>34316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832135"/>
          <a:ext cx="889000" cy="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119715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2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34316</xdr:rowOff>
    </xdr:from>
    <xdr:to>
      <xdr:col>76</xdr:col>
      <xdr:colOff>114300</xdr:colOff>
      <xdr:row>98</xdr:row>
      <xdr:rowOff>52705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836416"/>
          <a:ext cx="889000" cy="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105478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9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52705</xdr:rowOff>
    </xdr:from>
    <xdr:to>
      <xdr:col>71</xdr:col>
      <xdr:colOff>177800</xdr:colOff>
      <xdr:row>99</xdr:row>
      <xdr:rowOff>34773</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854805"/>
          <a:ext cx="889000" cy="15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118127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36931</xdr:rowOff>
    </xdr:from>
    <xdr:to>
      <xdr:col>85</xdr:col>
      <xdr:colOff>177800</xdr:colOff>
      <xdr:row>98</xdr:row>
      <xdr:rowOff>138531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83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141761</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150685</xdr:rowOff>
    </xdr:from>
    <xdr:to>
      <xdr:col>81</xdr:col>
      <xdr:colOff>101600</xdr:colOff>
      <xdr:row>98</xdr:row>
      <xdr:rowOff>80835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78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97362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5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154966</xdr:rowOff>
    </xdr:from>
    <xdr:to>
      <xdr:col>76</xdr:col>
      <xdr:colOff>165100</xdr:colOff>
      <xdr:row>98</xdr:row>
      <xdr:rowOff>85116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7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101643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5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1905</xdr:rowOff>
    </xdr:from>
    <xdr:to>
      <xdr:col>72</xdr:col>
      <xdr:colOff>38100</xdr:colOff>
      <xdr:row>98</xdr:row>
      <xdr:rowOff>103505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8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94632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89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155423</xdr:rowOff>
    </xdr:from>
    <xdr:to>
      <xdr:col>67</xdr:col>
      <xdr:colOff>101600</xdr:colOff>
      <xdr:row>99</xdr:row>
      <xdr:rowOff>85573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5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76700</xdr:rowOff>
    </xdr:from>
    <xdr:ext cx="378565"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625017" y="17050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155321</xdr:rowOff>
    </xdr:from>
    <xdr:to>
      <xdr:col>116</xdr:col>
      <xdr:colOff>63500</xdr:colOff>
      <xdr:row>39</xdr:row>
      <xdr:rowOff>34163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498971"/>
          <a:ext cx="8382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13208</xdr:rowOff>
    </xdr:from>
    <xdr:to>
      <xdr:col>111</xdr:col>
      <xdr:colOff>177800</xdr:colOff>
      <xdr:row>39</xdr:row>
      <xdr:rowOff>34163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99758"/>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168275</xdr:rowOff>
    </xdr:from>
    <xdr:to>
      <xdr:col>107</xdr:col>
      <xdr:colOff>50800</xdr:colOff>
      <xdr:row>39</xdr:row>
      <xdr:rowOff>13208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83375"/>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94361</xdr:rowOff>
    </xdr:from>
    <xdr:to>
      <xdr:col>102</xdr:col>
      <xdr:colOff>114300</xdr:colOff>
      <xdr:row>38</xdr:row>
      <xdr:rowOff>168275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09461"/>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29100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126636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104521</xdr:rowOff>
    </xdr:from>
    <xdr:to>
      <xdr:col>116</xdr:col>
      <xdr:colOff>114300</xdr:colOff>
      <xdr:row>38</xdr:row>
      <xdr:rowOff>34671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4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82948</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26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154813</xdr:rowOff>
    </xdr:from>
    <xdr:to>
      <xdr:col>112</xdr:col>
      <xdr:colOff>38100</xdr:colOff>
      <xdr:row>39</xdr:row>
      <xdr:rowOff>84963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76090</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66333" y="6762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133858</xdr:rowOff>
    </xdr:from>
    <xdr:to>
      <xdr:col>107</xdr:col>
      <xdr:colOff>101600</xdr:colOff>
      <xdr:row>39</xdr:row>
      <xdr:rowOff>64008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55135</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77333" y="67416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117475</xdr:rowOff>
    </xdr:from>
    <xdr:to>
      <xdr:col>102</xdr:col>
      <xdr:colOff>165100</xdr:colOff>
      <xdr:row>39</xdr:row>
      <xdr:rowOff>47625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38752</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725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5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136288</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651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38888</xdr:rowOff>
    </xdr:from>
    <xdr:to>
      <xdr:col>116</xdr:col>
      <xdr:colOff>63500</xdr:colOff>
      <xdr:row>59</xdr:row>
      <xdr:rowOff>41783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54438"/>
          <a:ext cx="8382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75658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76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34316</xdr:rowOff>
    </xdr:from>
    <xdr:to>
      <xdr:col>111</xdr:col>
      <xdr:colOff>177800</xdr:colOff>
      <xdr:row>59</xdr:row>
      <xdr:rowOff>38888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498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142943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7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27381</xdr:rowOff>
    </xdr:from>
    <xdr:to>
      <xdr:col>107</xdr:col>
      <xdr:colOff>50800</xdr:colOff>
      <xdr:row>59</xdr:row>
      <xdr:rowOff>34316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42931"/>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131513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102667</xdr:rowOff>
    </xdr:from>
    <xdr:to>
      <xdr:col>102</xdr:col>
      <xdr:colOff>114300</xdr:colOff>
      <xdr:row>59</xdr:row>
      <xdr:rowOff>27381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046767"/>
          <a:ext cx="889000" cy="9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97070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130294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162433</xdr:rowOff>
    </xdr:from>
    <xdr:to>
      <xdr:col>116</xdr:col>
      <xdr:colOff>114300</xdr:colOff>
      <xdr:row>59</xdr:row>
      <xdr:rowOff>92583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0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77360</xdr:rowOff>
    </xdr:from>
    <xdr:ext cx="313932"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21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159538</xdr:rowOff>
    </xdr:from>
    <xdr:to>
      <xdr:col>112</xdr:col>
      <xdr:colOff>38100</xdr:colOff>
      <xdr:row>59</xdr:row>
      <xdr:rowOff>89688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80815</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66333" y="10196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154966</xdr:rowOff>
    </xdr:from>
    <xdr:to>
      <xdr:col>107</xdr:col>
      <xdr:colOff>101600</xdr:colOff>
      <xdr:row>59</xdr:row>
      <xdr:rowOff>85116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9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76243</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91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148031</xdr:rowOff>
    </xdr:from>
    <xdr:to>
      <xdr:col>102</xdr:col>
      <xdr:colOff>165100</xdr:colOff>
      <xdr:row>59</xdr:row>
      <xdr:rowOff>78181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9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69308</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184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51867</xdr:rowOff>
    </xdr:from>
    <xdr:to>
      <xdr:col>98</xdr:col>
      <xdr:colOff>38100</xdr:colOff>
      <xdr:row>58</xdr:row>
      <xdr:rowOff>153467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144594</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08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138968</xdr:rowOff>
    </xdr:from>
    <xdr:to>
      <xdr:col>116</xdr:col>
      <xdr:colOff>63500</xdr:colOff>
      <xdr:row>76</xdr:row>
      <xdr:rowOff>27366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997718"/>
          <a:ext cx="838200" cy="5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119092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34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27366</xdr:rowOff>
    </xdr:from>
    <xdr:to>
      <xdr:col>111</xdr:col>
      <xdr:colOff>177800</xdr:colOff>
      <xdr:row>76</xdr:row>
      <xdr:rowOff>60970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057566"/>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30521</xdr:rowOff>
    </xdr:from>
    <xdr:to>
      <xdr:col>107</xdr:col>
      <xdr:colOff>50800</xdr:colOff>
      <xdr:row>76</xdr:row>
      <xdr:rowOff>60970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060721"/>
          <a:ext cx="8890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3801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30521</xdr:rowOff>
    </xdr:from>
    <xdr:to>
      <xdr:col>102</xdr:col>
      <xdr:colOff>114300</xdr:colOff>
      <xdr:row>76</xdr:row>
      <xdr:rowOff>37836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60721"/>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41384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49385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88168</xdr:rowOff>
    </xdr:from>
    <xdr:to>
      <xdr:col>116</xdr:col>
      <xdr:colOff>114300</xdr:colOff>
      <xdr:row>76</xdr:row>
      <xdr:rowOff>18318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4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66595</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92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148016</xdr:rowOff>
    </xdr:from>
    <xdr:to>
      <xdr:col>112</xdr:col>
      <xdr:colOff>38100</xdr:colOff>
      <xdr:row>76</xdr:row>
      <xdr:rowOff>78166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0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69293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09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10170</xdr:rowOff>
    </xdr:from>
    <xdr:to>
      <xdr:col>107</xdr:col>
      <xdr:colOff>101600</xdr:colOff>
      <xdr:row>76</xdr:row>
      <xdr:rowOff>111770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4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102897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3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151171</xdr:rowOff>
    </xdr:from>
    <xdr:to>
      <xdr:col>102</xdr:col>
      <xdr:colOff>165100</xdr:colOff>
      <xdr:row>76</xdr:row>
      <xdr:rowOff>81321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0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72448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0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158486</xdr:rowOff>
    </xdr:from>
    <xdr:to>
      <xdr:col>98</xdr:col>
      <xdr:colOff>38100</xdr:colOff>
      <xdr:row>76</xdr:row>
      <xdr:rowOff>88636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79763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0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人件費は、本市においては、特に会計年度任用職員を採用している公立保育園等の施設数が他市と比べ多いことなどが類似団体の平均を</a:t>
          </a:r>
          <a:r>
            <a:rPr kumimoji="1" lang="en-US" altLang="ja-JP" sz="1300">
              <a:latin typeface="ＭＳ Ｐゴシック" panose="020B0600070205080204" pitchFamily="50" charset="-128"/>
              <a:ea typeface="ＭＳ Ｐゴシック" panose="020B0600070205080204" pitchFamily="50" charset="-128"/>
            </a:rPr>
            <a:t>7,504</a:t>
          </a:r>
          <a:r>
            <a:rPr kumimoji="1" lang="ja-JP" altLang="en-US" sz="1300">
              <a:latin typeface="ＭＳ Ｐゴシック" panose="020B0600070205080204" pitchFamily="50" charset="-128"/>
              <a:ea typeface="ＭＳ Ｐゴシック" panose="020B0600070205080204" pitchFamily="50" charset="-128"/>
            </a:rPr>
            <a:t>円上回っている要因であり、今後は計画的な定員管理や施設再編に努めていく。</a:t>
          </a:r>
        </a:p>
        <a:p>
          <a:r>
            <a:rPr kumimoji="1" lang="ja-JP" altLang="en-US" sz="1300">
              <a:latin typeface="ＭＳ Ｐゴシック" panose="020B0600070205080204" pitchFamily="50" charset="-128"/>
              <a:ea typeface="ＭＳ Ｐゴシック" panose="020B0600070205080204" pitchFamily="50" charset="-128"/>
            </a:rPr>
            <a:t>物件費は、前年度と比較して</a:t>
          </a:r>
          <a:r>
            <a:rPr kumimoji="1" lang="en-US" altLang="ja-JP" sz="1300">
              <a:latin typeface="ＭＳ Ｐゴシック" panose="020B0600070205080204" pitchFamily="50" charset="-128"/>
              <a:ea typeface="ＭＳ Ｐゴシック" panose="020B0600070205080204" pitchFamily="50" charset="-128"/>
            </a:rPr>
            <a:t>4,922</a:t>
          </a:r>
          <a:r>
            <a:rPr kumimoji="1" lang="ja-JP" altLang="en-US" sz="1300">
              <a:latin typeface="ＭＳ Ｐゴシック" panose="020B0600070205080204" pitchFamily="50" charset="-128"/>
              <a:ea typeface="ＭＳ Ｐゴシック" panose="020B0600070205080204" pitchFamily="50" charset="-128"/>
            </a:rPr>
            <a:t>円の増となっており、要因としてはふるさと納税推進事業費、共同電算事業費の増である。今後も情報システムの標準化等により物件費の増が見込まれることから、引き続き経費の削減に努める。</a:t>
          </a:r>
        </a:p>
        <a:p>
          <a:r>
            <a:rPr kumimoji="1" lang="ja-JP" altLang="en-US" sz="1300">
              <a:latin typeface="ＭＳ Ｐゴシック" panose="020B0600070205080204" pitchFamily="50" charset="-128"/>
              <a:ea typeface="ＭＳ Ｐゴシック" panose="020B0600070205080204" pitchFamily="50" charset="-128"/>
            </a:rPr>
            <a:t>扶助費は、前年度と比較して</a:t>
          </a:r>
          <a:r>
            <a:rPr kumimoji="1" lang="en-US" altLang="ja-JP" sz="1300">
              <a:latin typeface="ＭＳ Ｐゴシック" panose="020B0600070205080204" pitchFamily="50" charset="-128"/>
              <a:ea typeface="ＭＳ Ｐゴシック" panose="020B0600070205080204" pitchFamily="50" charset="-128"/>
            </a:rPr>
            <a:t>10,267</a:t>
          </a:r>
          <a:r>
            <a:rPr kumimoji="1" lang="ja-JP" altLang="en-US" sz="1300">
              <a:latin typeface="ＭＳ Ｐゴシック" panose="020B0600070205080204" pitchFamily="50" charset="-128"/>
              <a:ea typeface="ＭＳ Ｐゴシック" panose="020B0600070205080204" pitchFamily="50" charset="-128"/>
            </a:rPr>
            <a:t>円の増となっており、要因としては定額減税補足給付金給付事業費、児童手当の増である。扶助費は障害者自立支援の引き続きの増加傾向や高齢化等の影響もあり年々増加していることから、適正な扶助のあり方を検討していく。</a:t>
          </a:r>
        </a:p>
        <a:p>
          <a:r>
            <a:rPr kumimoji="1" lang="ja-JP" altLang="en-US" sz="1300">
              <a:latin typeface="ＭＳ Ｐゴシック" panose="020B0600070205080204" pitchFamily="50" charset="-128"/>
              <a:ea typeface="ＭＳ Ｐゴシック" panose="020B0600070205080204" pitchFamily="50" charset="-128"/>
            </a:rPr>
            <a:t>普通建設事業費は、前年度と比較して</a:t>
          </a:r>
          <a:r>
            <a:rPr kumimoji="1" lang="en-US" altLang="ja-JP" sz="1300">
              <a:latin typeface="ＭＳ Ｐゴシック" panose="020B0600070205080204" pitchFamily="50" charset="-128"/>
              <a:ea typeface="ＭＳ Ｐゴシック" panose="020B0600070205080204" pitchFamily="50" charset="-128"/>
            </a:rPr>
            <a:t>21,711</a:t>
          </a:r>
          <a:r>
            <a:rPr kumimoji="1" lang="ja-JP" altLang="en-US" sz="1300">
              <a:latin typeface="ＭＳ Ｐゴシック" panose="020B0600070205080204" pitchFamily="50" charset="-128"/>
              <a:ea typeface="ＭＳ Ｐゴシック" panose="020B0600070205080204" pitchFamily="50" charset="-128"/>
            </a:rPr>
            <a:t>円の増となっており、要因としては総合体育館建設事業費の増である。今後も大規模建設事業の実施を計画していることから、民間活力の導入など効果的な手法により事業費の抑制に努めていく。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静岡県富士市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246,491
238,913
244.94
115,535,448
110,851,910
4,527,799
53,389,556
87,530,903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165417</xdr:rowOff>
    </xdr:from>
    <xdr:to>
      <xdr:col>24</xdr:col>
      <xdr:colOff>63500</xdr:colOff>
      <xdr:row>35</xdr:row>
      <xdr:rowOff>111125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5994717"/>
          <a:ext cx="838200" cy="1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97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111125</xdr:rowOff>
    </xdr:from>
    <xdr:to>
      <xdr:col>19</xdr:col>
      <xdr:colOff>177800</xdr:colOff>
      <xdr:row>35</xdr:row>
      <xdr:rowOff>132556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6111875"/>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168768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16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132556</xdr:rowOff>
    </xdr:from>
    <xdr:to>
      <xdr:col>15</xdr:col>
      <xdr:colOff>50800</xdr:colOff>
      <xdr:row>35</xdr:row>
      <xdr:rowOff>142558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6133306"/>
          <a:ext cx="8890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41610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142558</xdr:rowOff>
    </xdr:from>
    <xdr:to>
      <xdr:col>10</xdr:col>
      <xdr:colOff>114300</xdr:colOff>
      <xdr:row>36</xdr:row>
      <xdr:rowOff>5397</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flipV="1">
          <a:off x="1130300" y="614330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114617</xdr:rowOff>
    </xdr:from>
    <xdr:to>
      <xdr:col>24</xdr:col>
      <xdr:colOff>114300</xdr:colOff>
      <xdr:row>35</xdr:row>
      <xdr:rowOff>44767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137494</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795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60325</xdr:rowOff>
    </xdr:from>
    <xdr:to>
      <xdr:col>20</xdr:col>
      <xdr:colOff>38100</xdr:colOff>
      <xdr:row>35</xdr:row>
      <xdr:rowOff>161925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7002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83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81756</xdr:rowOff>
    </xdr:from>
    <xdr:to>
      <xdr:col>15</xdr:col>
      <xdr:colOff>101600</xdr:colOff>
      <xdr:row>36</xdr:row>
      <xdr:rowOff>11906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08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28433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85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91758</xdr:rowOff>
    </xdr:from>
    <xdr:to>
      <xdr:col>10</xdr:col>
      <xdr:colOff>165100</xdr:colOff>
      <xdr:row>36</xdr:row>
      <xdr:rowOff>21908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09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38435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86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126047</xdr:rowOff>
    </xdr:from>
    <xdr:to>
      <xdr:col>6</xdr:col>
      <xdr:colOff>38100</xdr:colOff>
      <xdr:row>36</xdr:row>
      <xdr:rowOff>56197</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612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72724</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90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68187</xdr:rowOff>
    </xdr:from>
    <xdr:to>
      <xdr:col>24</xdr:col>
      <xdr:colOff>63500</xdr:colOff>
      <xdr:row>58</xdr:row>
      <xdr:rowOff>99975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10012287"/>
          <a:ext cx="838200" cy="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151871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5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56235</xdr:rowOff>
    </xdr:from>
    <xdr:to>
      <xdr:col>19</xdr:col>
      <xdr:colOff>177800</xdr:colOff>
      <xdr:row>58</xdr:row>
      <xdr:rowOff>68187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10000335"/>
          <a:ext cx="889000" cy="1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91026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35496</xdr:rowOff>
    </xdr:from>
    <xdr:to>
      <xdr:col>15</xdr:col>
      <xdr:colOff>50800</xdr:colOff>
      <xdr:row>58</xdr:row>
      <xdr:rowOff>56235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979596"/>
          <a:ext cx="889000" cy="2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88561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117640</xdr:rowOff>
    </xdr:from>
    <xdr:to>
      <xdr:col>10</xdr:col>
      <xdr:colOff>114300</xdr:colOff>
      <xdr:row>58</xdr:row>
      <xdr:rowOff>35496</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861590"/>
          <a:ext cx="889000" cy="111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101122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49175</xdr:rowOff>
    </xdr:from>
    <xdr:to>
      <xdr:col>24</xdr:col>
      <xdr:colOff>114300</xdr:colOff>
      <xdr:row>58</xdr:row>
      <xdr:rowOff>150775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9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135552</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90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17387</xdr:rowOff>
    </xdr:from>
    <xdr:to>
      <xdr:col>20</xdr:col>
      <xdr:colOff>38100</xdr:colOff>
      <xdr:row>58</xdr:row>
      <xdr:rowOff>118987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96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110114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05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5435</xdr:rowOff>
    </xdr:from>
    <xdr:to>
      <xdr:col>15</xdr:col>
      <xdr:colOff>101600</xdr:colOff>
      <xdr:row>58</xdr:row>
      <xdr:rowOff>107035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9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98162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04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156146</xdr:rowOff>
    </xdr:from>
    <xdr:to>
      <xdr:col>10</xdr:col>
      <xdr:colOff>165100</xdr:colOff>
      <xdr:row>58</xdr:row>
      <xdr:rowOff>86296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92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77423</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0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66840</xdr:rowOff>
    </xdr:from>
    <xdr:to>
      <xdr:col>6</xdr:col>
      <xdr:colOff>38100</xdr:colOff>
      <xdr:row>51</xdr:row>
      <xdr:rowOff>168440</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8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159567</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90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3650</xdr:rowOff>
    </xdr:from>
    <xdr:to>
      <xdr:col>24</xdr:col>
      <xdr:colOff>62865</xdr:colOff>
      <xdr:row>76</xdr:row>
      <xdr:rowOff>134040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176600"/>
          <a:ext cx="1270" cy="98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137867</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16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134040</xdr:rowOff>
    </xdr:from>
    <xdr:to>
      <xdr:col>24</xdr:col>
      <xdr:colOff>152400</xdr:colOff>
      <xdr:row>76</xdr:row>
      <xdr:rowOff>134040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1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121777</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95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3650</xdr:rowOff>
    </xdr:from>
    <xdr:to>
      <xdr:col>24</xdr:col>
      <xdr:colOff>152400</xdr:colOff>
      <xdr:row>71</xdr:row>
      <xdr:rowOff>3650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17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74113</xdr:rowOff>
    </xdr:from>
    <xdr:to>
      <xdr:col>24</xdr:col>
      <xdr:colOff>63500</xdr:colOff>
      <xdr:row>77</xdr:row>
      <xdr:rowOff>68997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104313"/>
          <a:ext cx="838200" cy="16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27315</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714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4438</xdr:rowOff>
    </xdr:from>
    <xdr:to>
      <xdr:col>24</xdr:col>
      <xdr:colOff>114300</xdr:colOff>
      <xdr:row>75</xdr:row>
      <xdr:rowOff>106038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86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68997</xdr:rowOff>
    </xdr:from>
    <xdr:to>
      <xdr:col>19</xdr:col>
      <xdr:colOff>177800</xdr:colOff>
      <xdr:row>77</xdr:row>
      <xdr:rowOff>143619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3270647"/>
          <a:ext cx="889000" cy="7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130505</xdr:rowOff>
    </xdr:from>
    <xdr:to>
      <xdr:col>20</xdr:col>
      <xdr:colOff>38100</xdr:colOff>
      <xdr:row>76</xdr:row>
      <xdr:rowOff>60655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29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77182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76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108513</xdr:rowOff>
    </xdr:from>
    <xdr:to>
      <xdr:col>15</xdr:col>
      <xdr:colOff>50800</xdr:colOff>
      <xdr:row>77</xdr:row>
      <xdr:rowOff>143619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2019300" y="13310163"/>
          <a:ext cx="889000" cy="3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56428</xdr:rowOff>
    </xdr:from>
    <xdr:to>
      <xdr:col>15</xdr:col>
      <xdr:colOff>101600</xdr:colOff>
      <xdr:row>76</xdr:row>
      <xdr:rowOff>158028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08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3105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86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108513</xdr:rowOff>
    </xdr:from>
    <xdr:to>
      <xdr:col>10</xdr:col>
      <xdr:colOff>114300</xdr:colOff>
      <xdr:row>79</xdr:row>
      <xdr:rowOff>22972</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310163"/>
          <a:ext cx="889000" cy="25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162531</xdr:rowOff>
    </xdr:from>
    <xdr:to>
      <xdr:col>10</xdr:col>
      <xdr:colOff>165100</xdr:colOff>
      <xdr:row>76</xdr:row>
      <xdr:rowOff>92681</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02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109208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279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80082</xdr:rowOff>
    </xdr:from>
    <xdr:to>
      <xdr:col>6</xdr:col>
      <xdr:colOff>38100</xdr:colOff>
      <xdr:row>78</xdr:row>
      <xdr:rowOff>10232</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28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26759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05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23313</xdr:rowOff>
    </xdr:from>
    <xdr:to>
      <xdr:col>24</xdr:col>
      <xdr:colOff>114300</xdr:colOff>
      <xdr:row>76</xdr:row>
      <xdr:rowOff>124913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30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109690</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96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18197</xdr:rowOff>
    </xdr:from>
    <xdr:to>
      <xdr:col>20</xdr:col>
      <xdr:colOff>38100</xdr:colOff>
      <xdr:row>77</xdr:row>
      <xdr:rowOff>119797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21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110924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31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92819</xdr:rowOff>
    </xdr:from>
    <xdr:to>
      <xdr:col>15</xdr:col>
      <xdr:colOff>101600</xdr:colOff>
      <xdr:row>78</xdr:row>
      <xdr:rowOff>22969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29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14096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38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57713</xdr:rowOff>
    </xdr:from>
    <xdr:to>
      <xdr:col>10</xdr:col>
      <xdr:colOff>165100</xdr:colOff>
      <xdr:row>77</xdr:row>
      <xdr:rowOff>159313</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25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150440</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35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143622</xdr:rowOff>
    </xdr:from>
    <xdr:to>
      <xdr:col>6</xdr:col>
      <xdr:colOff>38100</xdr:colOff>
      <xdr:row>79</xdr:row>
      <xdr:rowOff>73772</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5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64899</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60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23609</xdr:rowOff>
    </xdr:from>
    <xdr:to>
      <xdr:col>24</xdr:col>
      <xdr:colOff>63500</xdr:colOff>
      <xdr:row>98</xdr:row>
      <xdr:rowOff>56859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825709"/>
          <a:ext cx="838200" cy="3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134878</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76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56859</xdr:rowOff>
    </xdr:from>
    <xdr:to>
      <xdr:col>19</xdr:col>
      <xdr:colOff>177800</xdr:colOff>
      <xdr:row>98</xdr:row>
      <xdr:rowOff>62751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858959"/>
          <a:ext cx="889000" cy="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119651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9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62751</xdr:rowOff>
    </xdr:from>
    <xdr:to>
      <xdr:col>15</xdr:col>
      <xdr:colOff>50800</xdr:colOff>
      <xdr:row>98</xdr:row>
      <xdr:rowOff>108483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864851"/>
          <a:ext cx="889000" cy="4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107421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9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101740</xdr:rowOff>
    </xdr:from>
    <xdr:to>
      <xdr:col>10</xdr:col>
      <xdr:colOff>114300</xdr:colOff>
      <xdr:row>98</xdr:row>
      <xdr:rowOff>108483</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560940"/>
          <a:ext cx="889000" cy="34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138561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5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31639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700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144259</xdr:rowOff>
    </xdr:from>
    <xdr:to>
      <xdr:col>24</xdr:col>
      <xdr:colOff>114300</xdr:colOff>
      <xdr:row>98</xdr:row>
      <xdr:rowOff>74409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77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167136</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62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6059</xdr:rowOff>
    </xdr:from>
    <xdr:to>
      <xdr:col>20</xdr:col>
      <xdr:colOff>38100</xdr:colOff>
      <xdr:row>98</xdr:row>
      <xdr:rowOff>107659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80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124186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5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11951</xdr:rowOff>
    </xdr:from>
    <xdr:to>
      <xdr:col>15</xdr:col>
      <xdr:colOff>101600</xdr:colOff>
      <xdr:row>98</xdr:row>
      <xdr:rowOff>113551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81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130078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58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57683</xdr:rowOff>
    </xdr:from>
    <xdr:to>
      <xdr:col>10</xdr:col>
      <xdr:colOff>165100</xdr:colOff>
      <xdr:row>98</xdr:row>
      <xdr:rowOff>159283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85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150410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9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50940</xdr:rowOff>
    </xdr:from>
    <xdr:to>
      <xdr:col>6</xdr:col>
      <xdr:colOff>38100</xdr:colOff>
      <xdr:row>96</xdr:row>
      <xdr:rowOff>152540</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5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169067</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28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17780</xdr:rowOff>
    </xdr:from>
    <xdr:to>
      <xdr:col>54</xdr:col>
      <xdr:colOff>189865</xdr:colOff>
      <xdr:row>39</xdr:row>
      <xdr:rowOff>15494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504180"/>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19321</xdr:rowOff>
    </xdr:from>
    <xdr:ext cx="313932"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05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15494</xdr:rowOff>
    </xdr:from>
    <xdr:to>
      <xdr:col>55</xdr:col>
      <xdr:colOff>88900</xdr:colOff>
      <xdr:row>39</xdr:row>
      <xdr:rowOff>15494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135907</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2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17780</xdr:rowOff>
    </xdr:from>
    <xdr:to>
      <xdr:col>55</xdr:col>
      <xdr:colOff>88900</xdr:colOff>
      <xdr:row>32</xdr:row>
      <xdr:rowOff>17780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50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100076</xdr:rowOff>
    </xdr:from>
    <xdr:to>
      <xdr:col>55</xdr:col>
      <xdr:colOff>0</xdr:colOff>
      <xdr:row>35</xdr:row>
      <xdr:rowOff>69596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5929376"/>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16273</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188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37846</xdr:rowOff>
    </xdr:from>
    <xdr:to>
      <xdr:col>55</xdr:col>
      <xdr:colOff>50800</xdr:colOff>
      <xdr:row>36</xdr:row>
      <xdr:rowOff>139446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21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69596</xdr:rowOff>
    </xdr:from>
    <xdr:to>
      <xdr:col>50</xdr:col>
      <xdr:colOff>114300</xdr:colOff>
      <xdr:row>35</xdr:row>
      <xdr:rowOff>87122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07034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59182</xdr:rowOff>
    </xdr:from>
    <xdr:to>
      <xdr:col>50</xdr:col>
      <xdr:colOff>165100</xdr:colOff>
      <xdr:row>36</xdr:row>
      <xdr:rowOff>160782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23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151909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324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72644</xdr:rowOff>
    </xdr:from>
    <xdr:to>
      <xdr:col>45</xdr:col>
      <xdr:colOff>177800</xdr:colOff>
      <xdr:row>35</xdr:row>
      <xdr:rowOff>87122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0733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40132</xdr:rowOff>
    </xdr:from>
    <xdr:to>
      <xdr:col>46</xdr:col>
      <xdr:colOff>38100</xdr:colOff>
      <xdr:row>36</xdr:row>
      <xdr:rowOff>141732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132859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305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58928</xdr:rowOff>
    </xdr:from>
    <xdr:to>
      <xdr:col>41</xdr:col>
      <xdr:colOff>50800</xdr:colOff>
      <xdr:row>35</xdr:row>
      <xdr:rowOff>72644</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5202428"/>
          <a:ext cx="889000" cy="87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2794</xdr:rowOff>
    </xdr:from>
    <xdr:to>
      <xdr:col>41</xdr:col>
      <xdr:colOff>101600</xdr:colOff>
      <xdr:row>35</xdr:row>
      <xdr:rowOff>104394</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00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120921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5778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85090</xdr:rowOff>
    </xdr:from>
    <xdr:to>
      <xdr:col>36</xdr:col>
      <xdr:colOff>165100</xdr:colOff>
      <xdr:row>36</xdr:row>
      <xdr:rowOff>15240</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6367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178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49276</xdr:rowOff>
    </xdr:from>
    <xdr:to>
      <xdr:col>55</xdr:col>
      <xdr:colOff>50800</xdr:colOff>
      <xdr:row>34</xdr:row>
      <xdr:rowOff>150876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58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72153</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18796</xdr:rowOff>
    </xdr:from>
    <xdr:to>
      <xdr:col>50</xdr:col>
      <xdr:colOff>165100</xdr:colOff>
      <xdr:row>35</xdr:row>
      <xdr:rowOff>120396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0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136923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5794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36322</xdr:rowOff>
    </xdr:from>
    <xdr:to>
      <xdr:col>46</xdr:col>
      <xdr:colOff>38100</xdr:colOff>
      <xdr:row>35</xdr:row>
      <xdr:rowOff>137922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0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154449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5812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21844</xdr:rowOff>
    </xdr:from>
    <xdr:to>
      <xdr:col>41</xdr:col>
      <xdr:colOff>101600</xdr:colOff>
      <xdr:row>35</xdr:row>
      <xdr:rowOff>123444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02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114571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115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8128</xdr:rowOff>
    </xdr:from>
    <xdr:to>
      <xdr:col>36</xdr:col>
      <xdr:colOff>165100</xdr:colOff>
      <xdr:row>30</xdr:row>
      <xdr:rowOff>109728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51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126255</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492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136728</xdr:rowOff>
    </xdr:from>
    <xdr:to>
      <xdr:col>55</xdr:col>
      <xdr:colOff>0</xdr:colOff>
      <xdr:row>57</xdr:row>
      <xdr:rowOff>146101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909378"/>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59565</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6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146101</xdr:rowOff>
    </xdr:from>
    <xdr:to>
      <xdr:col>50</xdr:col>
      <xdr:colOff>114300</xdr:colOff>
      <xdr:row>57</xdr:row>
      <xdr:rowOff>146878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918751"/>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137579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111262</xdr:rowOff>
    </xdr:from>
    <xdr:to>
      <xdr:col>45</xdr:col>
      <xdr:colOff>177800</xdr:colOff>
      <xdr:row>57</xdr:row>
      <xdr:rowOff>146878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883912"/>
          <a:ext cx="889000" cy="3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142745</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111262</xdr:rowOff>
    </xdr:from>
    <xdr:to>
      <xdr:col>41</xdr:col>
      <xdr:colOff>50800</xdr:colOff>
      <xdr:row>57</xdr:row>
      <xdr:rowOff>138740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883912"/>
          <a:ext cx="88900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159158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147225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85928</xdr:rowOff>
    </xdr:from>
    <xdr:to>
      <xdr:col>55</xdr:col>
      <xdr:colOff>50800</xdr:colOff>
      <xdr:row>58</xdr:row>
      <xdr:rowOff>16078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64355</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95301</xdr:rowOff>
    </xdr:from>
    <xdr:to>
      <xdr:col>50</xdr:col>
      <xdr:colOff>165100</xdr:colOff>
      <xdr:row>58</xdr:row>
      <xdr:rowOff>25451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6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16578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996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96078</xdr:rowOff>
    </xdr:from>
    <xdr:to>
      <xdr:col>46</xdr:col>
      <xdr:colOff>38100</xdr:colOff>
      <xdr:row>58</xdr:row>
      <xdr:rowOff>26228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6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17355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996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60462</xdr:rowOff>
    </xdr:from>
    <xdr:to>
      <xdr:col>41</xdr:col>
      <xdr:colOff>101600</xdr:colOff>
      <xdr:row>57</xdr:row>
      <xdr:rowOff>162062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3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153189</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992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87940</xdr:rowOff>
    </xdr:from>
    <xdr:to>
      <xdr:col>36</xdr:col>
      <xdr:colOff>165100</xdr:colOff>
      <xdr:row>58</xdr:row>
      <xdr:rowOff>18090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6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9217</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995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135357</xdr:rowOff>
    </xdr:from>
    <xdr:to>
      <xdr:col>55</xdr:col>
      <xdr:colOff>0</xdr:colOff>
      <xdr:row>70</xdr:row>
      <xdr:rowOff>136042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1965407"/>
          <a:ext cx="838200" cy="17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88816</xdr:rowOff>
    </xdr:from>
    <xdr:ext cx="469744"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77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136042</xdr:rowOff>
    </xdr:from>
    <xdr:to>
      <xdr:col>50</xdr:col>
      <xdr:colOff>114300</xdr:colOff>
      <xdr:row>73</xdr:row>
      <xdr:rowOff>110134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2137542"/>
          <a:ext cx="889000" cy="48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29608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04428" y="128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44831</xdr:rowOff>
    </xdr:from>
    <xdr:to>
      <xdr:col>45</xdr:col>
      <xdr:colOff>177800</xdr:colOff>
      <xdr:row>73</xdr:row>
      <xdr:rowOff>110134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2560681"/>
          <a:ext cx="889000" cy="6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115943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80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42011</xdr:rowOff>
    </xdr:from>
    <xdr:to>
      <xdr:col>41</xdr:col>
      <xdr:colOff>50800</xdr:colOff>
      <xdr:row>73</xdr:row>
      <xdr:rowOff>44831</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6972300" y="12214961"/>
          <a:ext cx="889000" cy="3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151147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83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59402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5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84557</xdr:rowOff>
    </xdr:from>
    <xdr:to>
      <xdr:col>55</xdr:col>
      <xdr:colOff>50800</xdr:colOff>
      <xdr:row>70</xdr:row>
      <xdr:rowOff>14707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191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37584</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186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85242</xdr:rowOff>
    </xdr:from>
    <xdr:to>
      <xdr:col>50</xdr:col>
      <xdr:colOff>165100</xdr:colOff>
      <xdr:row>71</xdr:row>
      <xdr:rowOff>15392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208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31919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18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59334</xdr:rowOff>
    </xdr:from>
    <xdr:to>
      <xdr:col>46</xdr:col>
      <xdr:colOff>38100</xdr:colOff>
      <xdr:row>73</xdr:row>
      <xdr:rowOff>160934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257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6011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23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165481</xdr:rowOff>
    </xdr:from>
    <xdr:to>
      <xdr:col>41</xdr:col>
      <xdr:colOff>101600</xdr:colOff>
      <xdr:row>73</xdr:row>
      <xdr:rowOff>95631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25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112158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22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162661</xdr:rowOff>
    </xdr:from>
    <xdr:to>
      <xdr:col>36</xdr:col>
      <xdr:colOff>165100</xdr:colOff>
      <xdr:row>71</xdr:row>
      <xdr:rowOff>92811</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216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109338</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193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43870</xdr:rowOff>
    </xdr:from>
    <xdr:to>
      <xdr:col>55</xdr:col>
      <xdr:colOff>0</xdr:colOff>
      <xdr:row>96</xdr:row>
      <xdr:rowOff>1169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331620"/>
          <a:ext cx="838200" cy="12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35803</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2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93706</xdr:rowOff>
    </xdr:from>
    <xdr:to>
      <xdr:col>50</xdr:col>
      <xdr:colOff>114300</xdr:colOff>
      <xdr:row>96</xdr:row>
      <xdr:rowOff>1169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381456"/>
          <a:ext cx="889000" cy="7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93706</xdr:rowOff>
    </xdr:from>
    <xdr:to>
      <xdr:col>45</xdr:col>
      <xdr:colOff>177800</xdr:colOff>
      <xdr:row>95</xdr:row>
      <xdr:rowOff>150467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381456"/>
          <a:ext cx="889000" cy="5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38409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4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117686</xdr:rowOff>
    </xdr:from>
    <xdr:to>
      <xdr:col>41</xdr:col>
      <xdr:colOff>50800</xdr:colOff>
      <xdr:row>95</xdr:row>
      <xdr:rowOff>150467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405436"/>
          <a:ext cx="8890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23939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38135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164520</xdr:rowOff>
    </xdr:from>
    <xdr:to>
      <xdr:col>55</xdr:col>
      <xdr:colOff>50800</xdr:colOff>
      <xdr:row>95</xdr:row>
      <xdr:rowOff>94670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28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15947</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3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121819</xdr:rowOff>
    </xdr:from>
    <xdr:to>
      <xdr:col>50</xdr:col>
      <xdr:colOff>165100</xdr:colOff>
      <xdr:row>96</xdr:row>
      <xdr:rowOff>51969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0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43096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50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42906</xdr:rowOff>
    </xdr:from>
    <xdr:to>
      <xdr:col>46</xdr:col>
      <xdr:colOff>38100</xdr:colOff>
      <xdr:row>95</xdr:row>
      <xdr:rowOff>144506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33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161033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10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99667</xdr:rowOff>
    </xdr:from>
    <xdr:to>
      <xdr:col>41</xdr:col>
      <xdr:colOff>101600</xdr:colOff>
      <xdr:row>96</xdr:row>
      <xdr:rowOff>29817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38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46344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16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66886</xdr:rowOff>
    </xdr:from>
    <xdr:to>
      <xdr:col>36</xdr:col>
      <xdr:colOff>165100</xdr:colOff>
      <xdr:row>95</xdr:row>
      <xdr:rowOff>168486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13563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2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92674</xdr:rowOff>
    </xdr:from>
    <xdr:to>
      <xdr:col>85</xdr:col>
      <xdr:colOff>127000</xdr:colOff>
      <xdr:row>35</xdr:row>
      <xdr:rowOff>165390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093424"/>
          <a:ext cx="838200" cy="7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43923</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44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165390</xdr:rowOff>
    </xdr:from>
    <xdr:to>
      <xdr:col>81</xdr:col>
      <xdr:colOff>50800</xdr:colOff>
      <xdr:row>36</xdr:row>
      <xdr:rowOff>140462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166140"/>
          <a:ext cx="889000" cy="14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44068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87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92892</xdr:rowOff>
    </xdr:from>
    <xdr:to>
      <xdr:col>76</xdr:col>
      <xdr:colOff>114300</xdr:colOff>
      <xdr:row>36</xdr:row>
      <xdr:rowOff>140462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65092"/>
          <a:ext cx="889000" cy="4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158368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8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15276</xdr:rowOff>
    </xdr:from>
    <xdr:to>
      <xdr:col>71</xdr:col>
      <xdr:colOff>177800</xdr:colOff>
      <xdr:row>36</xdr:row>
      <xdr:rowOff>92892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187476"/>
          <a:ext cx="889000" cy="7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150639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138846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41874</xdr:rowOff>
    </xdr:from>
    <xdr:to>
      <xdr:col>85</xdr:col>
      <xdr:colOff>177800</xdr:colOff>
      <xdr:row>35</xdr:row>
      <xdr:rowOff>143474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64751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89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114590</xdr:rowOff>
    </xdr:from>
    <xdr:to>
      <xdr:col>81</xdr:col>
      <xdr:colOff>101600</xdr:colOff>
      <xdr:row>36</xdr:row>
      <xdr:rowOff>44740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35867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0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89662</xdr:rowOff>
    </xdr:from>
    <xdr:to>
      <xdr:col>76</xdr:col>
      <xdr:colOff>165100</xdr:colOff>
      <xdr:row>37</xdr:row>
      <xdr:rowOff>19812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6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10939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42092</xdr:rowOff>
    </xdr:from>
    <xdr:to>
      <xdr:col>72</xdr:col>
      <xdr:colOff>38100</xdr:colOff>
      <xdr:row>36</xdr:row>
      <xdr:rowOff>143692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1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134819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30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135926</xdr:rowOff>
    </xdr:from>
    <xdr:to>
      <xdr:col>67</xdr:col>
      <xdr:colOff>101600</xdr:colOff>
      <xdr:row>36</xdr:row>
      <xdr:rowOff>66076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82603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1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64795</xdr:rowOff>
    </xdr:from>
    <xdr:to>
      <xdr:col>85</xdr:col>
      <xdr:colOff>127000</xdr:colOff>
      <xdr:row>55</xdr:row>
      <xdr:rowOff>12160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151645"/>
          <a:ext cx="838200" cy="29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124668</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38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12160</xdr:rowOff>
    </xdr:from>
    <xdr:to>
      <xdr:col>81</xdr:col>
      <xdr:colOff>50800</xdr:colOff>
      <xdr:row>56</xdr:row>
      <xdr:rowOff>13170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441910"/>
          <a:ext cx="889000" cy="17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16863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61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13170</xdr:rowOff>
    </xdr:from>
    <xdr:to>
      <xdr:col>76</xdr:col>
      <xdr:colOff>114300</xdr:colOff>
      <xdr:row>56</xdr:row>
      <xdr:rowOff>48470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614370"/>
          <a:ext cx="889000" cy="3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41539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23019</xdr:rowOff>
    </xdr:from>
    <xdr:to>
      <xdr:col>71</xdr:col>
      <xdr:colOff>177800</xdr:colOff>
      <xdr:row>56</xdr:row>
      <xdr:rowOff>48470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624219"/>
          <a:ext cx="889000" cy="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139451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110494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13995</xdr:rowOff>
    </xdr:from>
    <xdr:to>
      <xdr:col>85</xdr:col>
      <xdr:colOff>177800</xdr:colOff>
      <xdr:row>53</xdr:row>
      <xdr:rowOff>115595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10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36872</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895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132810</xdr:rowOff>
    </xdr:from>
    <xdr:to>
      <xdr:col>81</xdr:col>
      <xdr:colOff>101600</xdr:colOff>
      <xdr:row>55</xdr:row>
      <xdr:rowOff>62960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3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79487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16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133820</xdr:rowOff>
    </xdr:from>
    <xdr:to>
      <xdr:col>76</xdr:col>
      <xdr:colOff>165100</xdr:colOff>
      <xdr:row>56</xdr:row>
      <xdr:rowOff>63970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56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55097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65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169120</xdr:rowOff>
    </xdr:from>
    <xdr:to>
      <xdr:col>72</xdr:col>
      <xdr:colOff>38100</xdr:colOff>
      <xdr:row>56</xdr:row>
      <xdr:rowOff>99270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5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115797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37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143669</xdr:rowOff>
    </xdr:from>
    <xdr:to>
      <xdr:col>67</xdr:col>
      <xdr:colOff>101600</xdr:colOff>
      <xdr:row>56</xdr:row>
      <xdr:rowOff>73819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57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90346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34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6350</xdr:rowOff>
    </xdr:from>
    <xdr:to>
      <xdr:col>85</xdr:col>
      <xdr:colOff>127000</xdr:colOff>
      <xdr:row>78</xdr:row>
      <xdr:rowOff>91312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379450"/>
          <a:ext cx="838200" cy="8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29799</xdr:rowOff>
    </xdr:from>
    <xdr:ext cx="378565"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402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91312</xdr:rowOff>
    </xdr:from>
    <xdr:to>
      <xdr:col>81</xdr:col>
      <xdr:colOff>50800</xdr:colOff>
      <xdr:row>78</xdr:row>
      <xdr:rowOff>170562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464412"/>
          <a:ext cx="889000" cy="7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2176</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546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140272</xdr:rowOff>
    </xdr:from>
    <xdr:to>
      <xdr:col>76</xdr:col>
      <xdr:colOff>114300</xdr:colOff>
      <xdr:row>78</xdr:row>
      <xdr:rowOff>170562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513372"/>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140272</xdr:rowOff>
    </xdr:from>
    <xdr:to>
      <xdr:col>71</xdr:col>
      <xdr:colOff>177800</xdr:colOff>
      <xdr:row>79</xdr:row>
      <xdr:rowOff>636</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513372"/>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11129</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5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127000</xdr:rowOff>
    </xdr:from>
    <xdr:to>
      <xdr:col>85</xdr:col>
      <xdr:colOff>177800</xdr:colOff>
      <xdr:row>78</xdr:row>
      <xdr:rowOff>57150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3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149877</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18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40512</xdr:rowOff>
    </xdr:from>
    <xdr:to>
      <xdr:col>81</xdr:col>
      <xdr:colOff>101600</xdr:colOff>
      <xdr:row>78</xdr:row>
      <xdr:rowOff>142112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1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158639</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188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119762</xdr:rowOff>
    </xdr:from>
    <xdr:to>
      <xdr:col>76</xdr:col>
      <xdr:colOff>165100</xdr:colOff>
      <xdr:row>79</xdr:row>
      <xdr:rowOff>49912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9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41039</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585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89472</xdr:rowOff>
    </xdr:from>
    <xdr:to>
      <xdr:col>72</xdr:col>
      <xdr:colOff>38100</xdr:colOff>
      <xdr:row>79</xdr:row>
      <xdr:rowOff>19622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6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36149</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237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121286</xdr:rowOff>
    </xdr:from>
    <xdr:to>
      <xdr:col>67</xdr:col>
      <xdr:colOff>101600</xdr:colOff>
      <xdr:row>79</xdr:row>
      <xdr:rowOff>51436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9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42563</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587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34258</xdr:rowOff>
    </xdr:from>
    <xdr:to>
      <xdr:col>85</xdr:col>
      <xdr:colOff>127000</xdr:colOff>
      <xdr:row>96</xdr:row>
      <xdr:rowOff>77921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5481300" y="16493458"/>
          <a:ext cx="8382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15978</xdr:rowOff>
    </xdr:from>
    <xdr:ext cx="534377"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475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77921</xdr:rowOff>
    </xdr:from>
    <xdr:to>
      <xdr:col>81</xdr:col>
      <xdr:colOff>50800</xdr:colOff>
      <xdr:row>96</xdr:row>
      <xdr:rowOff>146214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4592300" y="16537121"/>
          <a:ext cx="889000" cy="6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143418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2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61233</xdr:rowOff>
    </xdr:from>
    <xdr:to>
      <xdr:col>76</xdr:col>
      <xdr:colOff>114300</xdr:colOff>
      <xdr:row>96</xdr:row>
      <xdr:rowOff>146214</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3703300" y="16520433"/>
          <a:ext cx="889000" cy="8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124017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61233</xdr:rowOff>
    </xdr:from>
    <xdr:to>
      <xdr:col>71</xdr:col>
      <xdr:colOff>177800</xdr:colOff>
      <xdr:row>97</xdr:row>
      <xdr:rowOff>13942</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2814300" y="16520433"/>
          <a:ext cx="889000" cy="12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123277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5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169679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2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154908</xdr:rowOff>
    </xdr:from>
    <xdr:to>
      <xdr:col>85</xdr:col>
      <xdr:colOff>177800</xdr:colOff>
      <xdr:row>96</xdr:row>
      <xdr:rowOff>85058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6268700" y="1644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6335</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629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27121</xdr:rowOff>
    </xdr:from>
    <xdr:to>
      <xdr:col>81</xdr:col>
      <xdr:colOff>101600</xdr:colOff>
      <xdr:row>96</xdr:row>
      <xdr:rowOff>128721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5430500" y="164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119848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657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95414</xdr:rowOff>
    </xdr:from>
    <xdr:to>
      <xdr:col>76</xdr:col>
      <xdr:colOff>165100</xdr:colOff>
      <xdr:row>97</xdr:row>
      <xdr:rowOff>25564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4541500" y="1655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16691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66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10433</xdr:rowOff>
    </xdr:from>
    <xdr:to>
      <xdr:col>72</xdr:col>
      <xdr:colOff>38100</xdr:colOff>
      <xdr:row>96</xdr:row>
      <xdr:rowOff>112033</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3652500" y="1646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128560</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624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134592</xdr:rowOff>
    </xdr:from>
    <xdr:to>
      <xdr:col>67</xdr:col>
      <xdr:colOff>101600</xdr:colOff>
      <xdr:row>97</xdr:row>
      <xdr:rowOff>64742</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2763500" y="1659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55869</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668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137414</xdr:rowOff>
    </xdr:from>
    <xdr:to>
      <xdr:col>102</xdr:col>
      <xdr:colOff>114300</xdr:colOff>
      <xdr:row>38</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6525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7891</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6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民生費は、前年対比</a:t>
          </a:r>
          <a:r>
            <a:rPr kumimoji="1" lang="en-US" altLang="ja-JP" sz="1300">
              <a:latin typeface="ＭＳ Ｐゴシック" panose="020B0600070205080204" pitchFamily="50" charset="-128"/>
              <a:ea typeface="ＭＳ Ｐゴシック" panose="020B0600070205080204" pitchFamily="50" charset="-128"/>
            </a:rPr>
            <a:t>15,280</a:t>
          </a:r>
          <a:r>
            <a:rPr kumimoji="1" lang="ja-JP" altLang="en-US" sz="1300">
              <a:latin typeface="ＭＳ Ｐゴシック" panose="020B0600070205080204" pitchFamily="50" charset="-128"/>
              <a:ea typeface="ＭＳ Ｐゴシック" panose="020B0600070205080204" pitchFamily="50" charset="-128"/>
            </a:rPr>
            <a:t>円の増となっており、主な要因としては、児童手当扶助費や施設型給付費、訓練等事業費の増であるが、類似団体内では下位に位置している。</a:t>
          </a:r>
        </a:p>
        <a:p>
          <a:r>
            <a:rPr kumimoji="1" lang="ja-JP" altLang="en-US" sz="1300">
              <a:latin typeface="ＭＳ Ｐゴシック" panose="020B0600070205080204" pitchFamily="50" charset="-128"/>
              <a:ea typeface="ＭＳ Ｐゴシック" panose="020B0600070205080204" pitchFamily="50" charset="-128"/>
            </a:rPr>
            <a:t>衛生費は、前年対比</a:t>
          </a:r>
          <a:r>
            <a:rPr kumimoji="1" lang="en-US" altLang="ja-JP" sz="1300">
              <a:latin typeface="ＭＳ Ｐゴシック" panose="020B0600070205080204" pitchFamily="50" charset="-128"/>
              <a:ea typeface="ＭＳ Ｐゴシック" panose="020B0600070205080204" pitchFamily="50" charset="-128"/>
            </a:rPr>
            <a:t>2,618</a:t>
          </a:r>
          <a:r>
            <a:rPr kumimoji="1" lang="ja-JP" altLang="en-US" sz="1300">
              <a:latin typeface="ＭＳ Ｐゴシック" panose="020B0600070205080204" pitchFamily="50" charset="-128"/>
              <a:ea typeface="ＭＳ Ｐゴシック" panose="020B0600070205080204" pitchFamily="50" charset="-128"/>
            </a:rPr>
            <a:t>円の増となっており、主な要因としては、新病院建設に向けた基金への積立金の増、富士・愛鷹山麓地域環境管理計画推進事業における用地取得による増である。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商工費は、前年対比</a:t>
          </a:r>
          <a:r>
            <a:rPr kumimoji="1" lang="en-US" altLang="ja-JP" sz="1300">
              <a:latin typeface="ＭＳ Ｐゴシック" panose="020B0600070205080204" pitchFamily="50" charset="-128"/>
              <a:ea typeface="ＭＳ Ｐゴシック" panose="020B0600070205080204" pitchFamily="50" charset="-128"/>
            </a:rPr>
            <a:t>2,259</a:t>
          </a:r>
          <a:r>
            <a:rPr kumimoji="1" lang="ja-JP" altLang="en-US" sz="1300">
              <a:latin typeface="ＭＳ Ｐゴシック" panose="020B0600070205080204" pitchFamily="50" charset="-128"/>
              <a:ea typeface="ＭＳ Ｐゴシック" panose="020B0600070205080204" pitchFamily="50" charset="-128"/>
            </a:rPr>
            <a:t>円の増となっており、主な要因としては、ふるさと納税寄附金の受け入れ増に伴う返礼品等の経費であるふるさと納税推進事業費の増である。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土木費は、前年対比</a:t>
          </a:r>
          <a:r>
            <a:rPr kumimoji="1" lang="en-US" altLang="ja-JP" sz="1300">
              <a:latin typeface="ＭＳ Ｐゴシック" panose="020B0600070205080204" pitchFamily="50" charset="-128"/>
              <a:ea typeface="ＭＳ Ｐゴシック" panose="020B0600070205080204" pitchFamily="50" charset="-128"/>
            </a:rPr>
            <a:t>5,632</a:t>
          </a:r>
          <a:r>
            <a:rPr kumimoji="1" lang="ja-JP" altLang="en-US" sz="1300">
              <a:latin typeface="ＭＳ Ｐゴシック" panose="020B0600070205080204" pitchFamily="50" charset="-128"/>
              <a:ea typeface="ＭＳ Ｐゴシック" panose="020B0600070205080204" pitchFamily="50" charset="-128"/>
            </a:rPr>
            <a:t>円の増となっており、主な要因としては、新富士駅周辺Ｂ地区整備推進費や富士駅北口再整備等に係る市街地再開発事業促進費による増である。</a:t>
          </a:r>
        </a:p>
        <a:p>
          <a:r>
            <a:rPr kumimoji="1" lang="ja-JP" altLang="en-US" sz="1300">
              <a:latin typeface="ＭＳ Ｐゴシック" panose="020B0600070205080204" pitchFamily="50" charset="-128"/>
              <a:ea typeface="ＭＳ Ｐゴシック" panose="020B0600070205080204" pitchFamily="50" charset="-128"/>
            </a:rPr>
            <a:t>教育費は、前年対比</a:t>
          </a:r>
          <a:r>
            <a:rPr kumimoji="1" lang="en-US" altLang="ja-JP" sz="1300">
              <a:latin typeface="ＭＳ Ｐゴシック" panose="020B0600070205080204" pitchFamily="50" charset="-128"/>
              <a:ea typeface="ＭＳ Ｐゴシック" panose="020B0600070205080204" pitchFamily="50" charset="-128"/>
            </a:rPr>
            <a:t>15,237</a:t>
          </a:r>
          <a:r>
            <a:rPr kumimoji="1" lang="ja-JP" altLang="en-US" sz="1300">
              <a:latin typeface="ＭＳ Ｐゴシック" panose="020B0600070205080204" pitchFamily="50" charset="-128"/>
              <a:ea typeface="ＭＳ Ｐゴシック" panose="020B0600070205080204" pitchFamily="50" charset="-128"/>
            </a:rPr>
            <a:t>円の増となっており、主な要因として総合体育館建設事業費の増、市立体育館等の体育施設緊急補修事業費の増である。</a:t>
          </a:r>
        </a:p>
        <a:p>
          <a:r>
            <a:rPr kumimoji="1" lang="ja-JP" altLang="en-US" sz="1300">
              <a:latin typeface="ＭＳ Ｐゴシック" panose="020B0600070205080204" pitchFamily="50" charset="-128"/>
              <a:ea typeface="ＭＳ Ｐゴシック" panose="020B0600070205080204" pitchFamily="50" charset="-128"/>
            </a:rPr>
            <a:t>公債費は、償還元金・利子の増により前年対比</a:t>
          </a:r>
          <a:r>
            <a:rPr kumimoji="1" lang="en-US" altLang="ja-JP" sz="1300">
              <a:latin typeface="ＭＳ Ｐゴシック" panose="020B0600070205080204" pitchFamily="50" charset="-128"/>
              <a:ea typeface="ＭＳ Ｐゴシック" panose="020B0600070205080204" pitchFamily="50" charset="-128"/>
            </a:rPr>
            <a:t>1,528</a:t>
          </a:r>
          <a:r>
            <a:rPr kumimoji="1" lang="ja-JP" altLang="en-US" sz="1300">
              <a:latin typeface="ＭＳ Ｐゴシック" panose="020B0600070205080204" pitchFamily="50" charset="-128"/>
              <a:ea typeface="ＭＳ Ｐゴシック" panose="020B0600070205080204" pitchFamily="50" charset="-128"/>
            </a:rPr>
            <a:t>円の増となっている。今後も大規模事業が控えていることから大幅に地方債残高が増加する見込みであるため、起債額及び借入条件等の見直しを進めるとともに、地方債の新規発行を伴う普通建設事業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静岡県富士市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　実質単年度収支は、一般会計の寄附金や第二東名ＩＣ周辺地区土地区画整理事業特別会計の保留地売払収入の増による実質収支額の増により、</a:t>
          </a:r>
          <a:r>
            <a:rPr kumimoji="1" lang="en-US" altLang="ja-JP" sz="1250">
              <a:latin typeface="ＭＳ ゴシック" pitchFamily="49" charset="-128"/>
              <a:ea typeface="ＭＳ ゴシック" pitchFamily="49" charset="-128"/>
            </a:rPr>
            <a:t>1,815</a:t>
          </a:r>
          <a:r>
            <a:rPr kumimoji="1" lang="ja-JP" altLang="en-US" sz="1250">
              <a:latin typeface="ＭＳ ゴシック" pitchFamily="49" charset="-128"/>
              <a:ea typeface="ＭＳ ゴシック" pitchFamily="49" charset="-128"/>
            </a:rPr>
            <a:t>百万円の黒字となった。</a:t>
          </a:r>
          <a:endParaRPr kumimoji="1" lang="en-US" altLang="ja-JP" sz="1250">
            <a:latin typeface="ＭＳ ゴシック" pitchFamily="49" charset="-128"/>
            <a:ea typeface="ＭＳ ゴシック" pitchFamily="49" charset="-128"/>
          </a:endParaRPr>
        </a:p>
        <a:p>
          <a:r>
            <a:rPr kumimoji="1" lang="ja-JP" altLang="en-US" sz="1250">
              <a:latin typeface="ＭＳ ゴシック" pitchFamily="49" charset="-128"/>
              <a:ea typeface="ＭＳ ゴシック" pitchFamily="49" charset="-128"/>
            </a:rPr>
            <a:t>　しかしながら、今後、総合体育館建設や富士駅北口再整備に係る元利償還金の大幅増が見込まれることや、大規模事業が続くことから、経営資源の確保、組織の活性化・適正化の取り組みなど行政経営プランに基づく取り組みの推進に合わせ、令和</a:t>
          </a:r>
          <a:r>
            <a:rPr kumimoji="1" lang="en-US" altLang="ja-JP" sz="1250">
              <a:latin typeface="ＭＳ ゴシック" pitchFamily="49" charset="-128"/>
              <a:ea typeface="ＭＳ ゴシック" pitchFamily="49" charset="-128"/>
            </a:rPr>
            <a:t>7</a:t>
          </a:r>
          <a:r>
            <a:rPr kumimoji="1" lang="ja-JP" altLang="en-US" sz="1250">
              <a:latin typeface="ＭＳ ゴシック" pitchFamily="49" charset="-128"/>
              <a:ea typeface="ＭＳ ゴシック" pitchFamily="49" charset="-128"/>
            </a:rPr>
            <a:t>年度から令和</a:t>
          </a:r>
          <a:r>
            <a:rPr kumimoji="1" lang="en-US" altLang="ja-JP" sz="1250">
              <a:latin typeface="ＭＳ ゴシック" pitchFamily="49" charset="-128"/>
              <a:ea typeface="ＭＳ ゴシック" pitchFamily="49" charset="-128"/>
            </a:rPr>
            <a:t>10</a:t>
          </a:r>
          <a:r>
            <a:rPr kumimoji="1" lang="ja-JP" altLang="en-US" sz="1250">
              <a:latin typeface="ＭＳ ゴシック" pitchFamily="49" charset="-128"/>
              <a:ea typeface="ＭＳ ゴシック" pitchFamily="49" charset="-128"/>
            </a:rPr>
            <a:t>年度までに実施する第２期業務活動レビューによって、歳入の確保と歳出の削減に努める。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静岡県富士市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いずれの会計においても実質収支は黒字であり、健全財政を維持している。</a:t>
          </a:r>
        </a:p>
        <a:p>
          <a:r>
            <a:rPr kumimoji="1" lang="ja-JP" altLang="en-US" sz="1400">
              <a:latin typeface="ＭＳ ゴシック" pitchFamily="49" charset="-128"/>
              <a:ea typeface="ＭＳ ゴシック" pitchFamily="49" charset="-128"/>
            </a:rPr>
            <a:t>　一般会計は実質収支額の増に伴い、比率も</a:t>
          </a:r>
          <a:r>
            <a:rPr kumimoji="1" lang="en-US" altLang="ja-JP" sz="1400">
              <a:latin typeface="ＭＳ ゴシック" pitchFamily="49" charset="-128"/>
              <a:ea typeface="ＭＳ ゴシック" pitchFamily="49" charset="-128"/>
            </a:rPr>
            <a:t>1.14</a:t>
          </a:r>
          <a:r>
            <a:rPr kumimoji="1" lang="ja-JP" altLang="en-US" sz="1400">
              <a:latin typeface="ＭＳ ゴシック" pitchFamily="49" charset="-128"/>
              <a:ea typeface="ＭＳ ゴシック" pitchFamily="49" charset="-128"/>
            </a:rPr>
            <a:t>％の増となっている。</a:t>
          </a:r>
        </a:p>
        <a:p>
          <a:r>
            <a:rPr kumimoji="1" lang="ja-JP" altLang="en-US" sz="1400">
              <a:latin typeface="ＭＳ ゴシック" pitchFamily="49" charset="-128"/>
              <a:ea typeface="ＭＳ ゴシック" pitchFamily="49" charset="-128"/>
            </a:rPr>
            <a:t>　病院事業会計の比率は前年度比</a:t>
          </a:r>
          <a:r>
            <a:rPr kumimoji="1" lang="en-US" altLang="ja-JP" sz="1400">
              <a:latin typeface="ＭＳ ゴシック" pitchFamily="49" charset="-128"/>
              <a:ea typeface="ＭＳ ゴシック" pitchFamily="49" charset="-128"/>
            </a:rPr>
            <a:t>2.47</a:t>
          </a:r>
          <a:r>
            <a:rPr kumimoji="1" lang="ja-JP" altLang="en-US" sz="1400">
              <a:latin typeface="ＭＳ ゴシック" pitchFamily="49" charset="-128"/>
              <a:ea typeface="ＭＳ ゴシック" pitchFamily="49" charset="-128"/>
            </a:rPr>
            <a:t>％の減少となっているが、新型コロナウイルス感染症対策に係る県補助金の皆減や、給与費、材料費、雑損失等の増加によるものである。</a:t>
          </a:r>
        </a:p>
        <a:p>
          <a:r>
            <a:rPr kumimoji="1" lang="ja-JP" altLang="en-US" sz="1400">
              <a:latin typeface="ＭＳ ゴシック" pitchFamily="49" charset="-128"/>
              <a:ea typeface="ＭＳ ゴシック" pitchFamily="49" charset="-128"/>
            </a:rPr>
            <a:t>　今後は、高齢化の進行などにより社会保障関連経費が増加していくことに加え、老朽化が進む公共施設の改修にも多額の経費を要する一方、人口減少などの影響による市税の減が見込まれていることから、将来にわたり財政の健全性を維持するため、各会計において、富士市公共施設再編計画や経営戦略プランに基づく取組、富士市デジタル田園都市総合戦略に位置付けられた施策の実施などにより、さらなる経費削減と収入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115535448</v>
      </c>
      <c r="BO4" s="449"/>
      <c r="BP4" s="449"/>
      <c r="BQ4" s="449"/>
      <c r="BR4" s="449"/>
      <c r="BS4" s="449"/>
      <c r="BT4" s="449"/>
      <c r="BU4" s="450"/>
      <c r="BV4" s="448">
        <v>104366955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8.5</v>
      </c>
      <c r="CU4" s="589"/>
      <c r="CV4" s="589"/>
      <c r="CW4" s="589"/>
      <c r="CX4" s="589"/>
      <c r="CY4" s="589"/>
      <c r="CZ4" s="589"/>
      <c r="DA4" s="590"/>
      <c r="DB4" s="588">
        <v>5.8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110851910</v>
      </c>
      <c r="BO5" s="420"/>
      <c r="BP5" s="420"/>
      <c r="BQ5" s="420"/>
      <c r="BR5" s="420"/>
      <c r="BS5" s="420"/>
      <c r="BT5" s="420"/>
      <c r="BU5" s="421"/>
      <c r="BV5" s="419">
        <v>101158700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90.3</v>
      </c>
      <c r="CU5" s="417"/>
      <c r="CV5" s="417"/>
      <c r="CW5" s="417"/>
      <c r="CX5" s="417"/>
      <c r="CY5" s="417"/>
      <c r="CZ5" s="417"/>
      <c r="DA5" s="418"/>
      <c r="DB5" s="416">
        <v>90.4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4683538</v>
      </c>
      <c r="BO6" s="420"/>
      <c r="BP6" s="420"/>
      <c r="BQ6" s="420"/>
      <c r="BR6" s="420"/>
      <c r="BS6" s="420"/>
      <c r="BT6" s="420"/>
      <c r="BU6" s="421"/>
      <c r="BV6" s="419">
        <v>3208255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90.3</v>
      </c>
      <c r="CU6" s="563"/>
      <c r="CV6" s="563"/>
      <c r="CW6" s="563"/>
      <c r="CX6" s="563"/>
      <c r="CY6" s="563"/>
      <c r="CZ6" s="563"/>
      <c r="DA6" s="564"/>
      <c r="DB6" s="562">
        <v>90.4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155739</v>
      </c>
      <c r="BO7" s="420"/>
      <c r="BP7" s="420"/>
      <c r="BQ7" s="420"/>
      <c r="BR7" s="420"/>
      <c r="BS7" s="420"/>
      <c r="BT7" s="420"/>
      <c r="BU7" s="421"/>
      <c r="BV7" s="419">
        <v>163355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53389556</v>
      </c>
      <c r="CU7" s="420"/>
      <c r="CV7" s="420"/>
      <c r="CW7" s="420"/>
      <c r="CX7" s="420"/>
      <c r="CY7" s="420"/>
      <c r="CZ7" s="420"/>
      <c r="DA7" s="421"/>
      <c r="DB7" s="419">
        <v>52773427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4527799</v>
      </c>
      <c r="BO8" s="420"/>
      <c r="BP8" s="420"/>
      <c r="BQ8" s="420"/>
      <c r="BR8" s="420"/>
      <c r="BS8" s="420"/>
      <c r="BT8" s="420"/>
      <c r="BU8" s="421"/>
      <c r="BV8" s="419">
        <v>3044900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1</v>
      </c>
      <c r="CU8" s="523"/>
      <c r="CV8" s="523"/>
      <c r="CW8" s="523"/>
      <c r="CX8" s="523"/>
      <c r="CY8" s="523"/>
      <c r="CZ8" s="523"/>
      <c r="DA8" s="524"/>
      <c r="DB8" s="522">
        <v>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245392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1482899</v>
      </c>
      <c r="BO9" s="420"/>
      <c r="BP9" s="420"/>
      <c r="BQ9" s="420"/>
      <c r="BR9" s="420"/>
      <c r="BS9" s="420"/>
      <c r="BT9" s="420"/>
      <c r="BU9" s="421"/>
      <c r="BV9" s="419">
        <v>-1427176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11.1</v>
      </c>
      <c r="CU9" s="417"/>
      <c r="CV9" s="417"/>
      <c r="CW9" s="417"/>
      <c r="CX9" s="417"/>
      <c r="CY9" s="417"/>
      <c r="CZ9" s="417"/>
      <c r="DA9" s="418"/>
      <c r="DB9" s="416">
        <v>11.2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248399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632260</v>
      </c>
      <c r="BO10" s="420"/>
      <c r="BP10" s="420"/>
      <c r="BQ10" s="420"/>
      <c r="BR10" s="420"/>
      <c r="BS10" s="420"/>
      <c r="BT10" s="420"/>
      <c r="BU10" s="421"/>
      <c r="BV10" s="419">
        <v>1643211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246491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300000</v>
      </c>
      <c r="BO12" s="420"/>
      <c r="BP12" s="420"/>
      <c r="BQ12" s="420"/>
      <c r="BR12" s="420"/>
      <c r="BS12" s="420"/>
      <c r="BT12" s="420"/>
      <c r="BU12" s="421"/>
      <c r="BV12" s="419">
        <v>400000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238913</v>
      </c>
      <c r="S13" s="507"/>
      <c r="T13" s="507"/>
      <c r="U13" s="507"/>
      <c r="V13" s="508"/>
      <c r="W13" s="509" t="s">
        <v>131</v>
      </c>
      <c r="X13" s="405"/>
      <c r="Y13" s="405"/>
      <c r="Z13" s="405"/>
      <c r="AA13" s="405"/>
      <c r="AB13" s="406"/>
      <c r="AC13" s="372">
        <v>2468</v>
      </c>
      <c r="AD13" s="373"/>
      <c r="AE13" s="373"/>
      <c r="AF13" s="373"/>
      <c r="AG13" s="374"/>
      <c r="AH13" s="372">
        <v>2384</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1815159</v>
      </c>
      <c r="BO13" s="420"/>
      <c r="BP13" s="420"/>
      <c r="BQ13" s="420"/>
      <c r="BR13" s="420"/>
      <c r="BS13" s="420"/>
      <c r="BT13" s="420"/>
      <c r="BU13" s="421"/>
      <c r="BV13" s="419">
        <v>-183965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4.8</v>
      </c>
      <c r="CU13" s="417"/>
      <c r="CV13" s="417"/>
      <c r="CW13" s="417"/>
      <c r="CX13" s="417"/>
      <c r="CY13" s="417"/>
      <c r="CZ13" s="417"/>
      <c r="DA13" s="418"/>
      <c r="DB13" s="416">
        <v>3.8</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247887</v>
      </c>
      <c r="S14" s="507"/>
      <c r="T14" s="507"/>
      <c r="U14" s="507"/>
      <c r="V14" s="508"/>
      <c r="W14" s="510"/>
      <c r="X14" s="408"/>
      <c r="Y14" s="408"/>
      <c r="Z14" s="408"/>
      <c r="AA14" s="408"/>
      <c r="AB14" s="409"/>
      <c r="AC14" s="499">
        <v>2.1</v>
      </c>
      <c r="AD14" s="500"/>
      <c r="AE14" s="500"/>
      <c r="AF14" s="500"/>
      <c r="AG14" s="501"/>
      <c r="AH14" s="499">
        <v>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59.8</v>
      </c>
      <c r="CU14" s="517"/>
      <c r="CV14" s="517"/>
      <c r="CW14" s="517"/>
      <c r="CX14" s="517"/>
      <c r="CY14" s="517"/>
      <c r="CZ14" s="517"/>
      <c r="DA14" s="518"/>
      <c r="DB14" s="516">
        <v>63.8</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241107</v>
      </c>
      <c r="S15" s="507"/>
      <c r="T15" s="507"/>
      <c r="U15" s="507"/>
      <c r="V15" s="508"/>
      <c r="W15" s="509" t="s">
        <v>137</v>
      </c>
      <c r="X15" s="405"/>
      <c r="Y15" s="405"/>
      <c r="Z15" s="405"/>
      <c r="AA15" s="405"/>
      <c r="AB15" s="406"/>
      <c r="AC15" s="372">
        <v>45842</v>
      </c>
      <c r="AD15" s="373"/>
      <c r="AE15" s="373"/>
      <c r="AF15" s="373"/>
      <c r="AG15" s="374"/>
      <c r="AH15" s="372">
        <v>46435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41254449</v>
      </c>
      <c r="BO15" s="449"/>
      <c r="BP15" s="449"/>
      <c r="BQ15" s="449"/>
      <c r="BR15" s="449"/>
      <c r="BS15" s="449"/>
      <c r="BT15" s="449"/>
      <c r="BU15" s="450"/>
      <c r="BV15" s="448">
        <v>41284118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38.4</v>
      </c>
      <c r="AD16" s="500"/>
      <c r="AE16" s="500"/>
      <c r="AF16" s="500"/>
      <c r="AG16" s="501"/>
      <c r="AH16" s="499">
        <v>39.200000000000003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41892709</v>
      </c>
      <c r="BO16" s="420"/>
      <c r="BP16" s="420"/>
      <c r="BQ16" s="420"/>
      <c r="BR16" s="420"/>
      <c r="BS16" s="420"/>
      <c r="BT16" s="420"/>
      <c r="BU16" s="421"/>
      <c r="BV16" s="419">
        <v>40692089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71148</v>
      </c>
      <c r="AD17" s="373"/>
      <c r="AE17" s="373"/>
      <c r="AF17" s="373"/>
      <c r="AG17" s="374"/>
      <c r="AH17" s="372">
        <v>69684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52751296</v>
      </c>
      <c r="BO17" s="420"/>
      <c r="BP17" s="420"/>
      <c r="BQ17" s="420"/>
      <c r="BR17" s="420"/>
      <c r="BS17" s="420"/>
      <c r="BT17" s="420"/>
      <c r="BU17" s="421"/>
      <c r="BV17" s="419">
        <v>52773427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244.94</v>
      </c>
      <c r="M18" s="472"/>
      <c r="N18" s="472"/>
      <c r="O18" s="472"/>
      <c r="P18" s="472"/>
      <c r="Q18" s="472"/>
      <c r="R18" s="473"/>
      <c r="S18" s="473"/>
      <c r="T18" s="473"/>
      <c r="U18" s="473"/>
      <c r="V18" s="474"/>
      <c r="W18" s="490"/>
      <c r="X18" s="491"/>
      <c r="Y18" s="491"/>
      <c r="Z18" s="491"/>
      <c r="AA18" s="491"/>
      <c r="AB18" s="515"/>
      <c r="AC18" s="389">
        <v>59.6</v>
      </c>
      <c r="AD18" s="390"/>
      <c r="AE18" s="390"/>
      <c r="AF18" s="390"/>
      <c r="AG18" s="475"/>
      <c r="AH18" s="389">
        <v>58.8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49673446</v>
      </c>
      <c r="BO18" s="420"/>
      <c r="BP18" s="420"/>
      <c r="BQ18" s="420"/>
      <c r="BR18" s="420"/>
      <c r="BS18" s="420"/>
      <c r="BT18" s="420"/>
      <c r="BU18" s="421"/>
      <c r="BV18" s="419">
        <v>48127913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1002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68444320</v>
      </c>
      <c r="BO19" s="420"/>
      <c r="BP19" s="420"/>
      <c r="BQ19" s="420"/>
      <c r="BR19" s="420"/>
      <c r="BS19" s="420"/>
      <c r="BT19" s="420"/>
      <c r="BU19" s="421"/>
      <c r="BV19" s="419">
        <v>65775607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97333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87530903</v>
      </c>
      <c r="BO22" s="449"/>
      <c r="BP22" s="449"/>
      <c r="BQ22" s="449"/>
      <c r="BR22" s="449"/>
      <c r="BS22" s="449"/>
      <c r="BT22" s="449"/>
      <c r="BU22" s="450"/>
      <c r="BV22" s="448">
        <v>84238073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37975591</v>
      </c>
      <c r="BO23" s="420"/>
      <c r="BP23" s="420"/>
      <c r="BQ23" s="420"/>
      <c r="BR23" s="420"/>
      <c r="BS23" s="420"/>
      <c r="BT23" s="420"/>
      <c r="BU23" s="421"/>
      <c r="BV23" s="419">
        <v>39855340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9900</v>
      </c>
      <c r="R24" s="373"/>
      <c r="S24" s="373"/>
      <c r="T24" s="373"/>
      <c r="U24" s="373"/>
      <c r="V24" s="374"/>
      <c r="W24" s="462"/>
      <c r="X24" s="399"/>
      <c r="Y24" s="400"/>
      <c r="Z24" s="375" t="s">
        <v>162</v>
      </c>
      <c r="AA24" s="376"/>
      <c r="AB24" s="376"/>
      <c r="AC24" s="376"/>
      <c r="AD24" s="376"/>
      <c r="AE24" s="376"/>
      <c r="AF24" s="376"/>
      <c r="AG24" s="377"/>
      <c r="AH24" s="372">
        <v>1784</v>
      </c>
      <c r="AI24" s="373"/>
      <c r="AJ24" s="373"/>
      <c r="AK24" s="373"/>
      <c r="AL24" s="374"/>
      <c r="AM24" s="372">
        <v>5765888</v>
      </c>
      <c r="AN24" s="373"/>
      <c r="AO24" s="373"/>
      <c r="AP24" s="373"/>
      <c r="AQ24" s="373"/>
      <c r="AR24" s="374"/>
      <c r="AS24" s="372">
        <v>3232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82280310</v>
      </c>
      <c r="BO24" s="420"/>
      <c r="BP24" s="420"/>
      <c r="BQ24" s="420"/>
      <c r="BR24" s="420"/>
      <c r="BS24" s="420"/>
      <c r="BT24" s="420"/>
      <c r="BU24" s="421"/>
      <c r="BV24" s="419">
        <v>78182691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8000</v>
      </c>
      <c r="R25" s="373"/>
      <c r="S25" s="373"/>
      <c r="T25" s="373"/>
      <c r="U25" s="373"/>
      <c r="V25" s="374"/>
      <c r="W25" s="462"/>
      <c r="X25" s="399"/>
      <c r="Y25" s="400"/>
      <c r="Z25" s="375" t="s">
        <v>165</v>
      </c>
      <c r="AA25" s="376"/>
      <c r="AB25" s="376"/>
      <c r="AC25" s="376"/>
      <c r="AD25" s="376"/>
      <c r="AE25" s="376"/>
      <c r="AF25" s="376"/>
      <c r="AG25" s="377"/>
      <c r="AH25" s="372">
        <v>308</v>
      </c>
      <c r="AI25" s="373"/>
      <c r="AJ25" s="373"/>
      <c r="AK25" s="373"/>
      <c r="AL25" s="374"/>
      <c r="AM25" s="372">
        <v>999152</v>
      </c>
      <c r="AN25" s="373"/>
      <c r="AO25" s="373"/>
      <c r="AP25" s="373"/>
      <c r="AQ25" s="373"/>
      <c r="AR25" s="374"/>
      <c r="AS25" s="372">
        <v>3244</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34263120</v>
      </c>
      <c r="BO25" s="449"/>
      <c r="BP25" s="449"/>
      <c r="BQ25" s="449"/>
      <c r="BR25" s="449"/>
      <c r="BS25" s="449"/>
      <c r="BT25" s="449"/>
      <c r="BU25" s="450"/>
      <c r="BV25" s="448">
        <v>37722627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7420</v>
      </c>
      <c r="R26" s="373"/>
      <c r="S26" s="373"/>
      <c r="T26" s="373"/>
      <c r="U26" s="373"/>
      <c r="V26" s="374"/>
      <c r="W26" s="462"/>
      <c r="X26" s="399"/>
      <c r="Y26" s="400"/>
      <c r="Z26" s="375" t="s">
        <v>168</v>
      </c>
      <c r="AA26" s="430"/>
      <c r="AB26" s="430"/>
      <c r="AC26" s="430"/>
      <c r="AD26" s="430"/>
      <c r="AE26" s="430"/>
      <c r="AF26" s="430"/>
      <c r="AG26" s="431"/>
      <c r="AH26" s="372">
        <v>144</v>
      </c>
      <c r="AI26" s="373"/>
      <c r="AJ26" s="373"/>
      <c r="AK26" s="373"/>
      <c r="AL26" s="374"/>
      <c r="AM26" s="372">
        <v>464832</v>
      </c>
      <c r="AN26" s="373"/>
      <c r="AO26" s="373"/>
      <c r="AP26" s="373"/>
      <c r="AQ26" s="373"/>
      <c r="AR26" s="374"/>
      <c r="AS26" s="372">
        <v>3228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6530</v>
      </c>
      <c r="R27" s="373"/>
      <c r="S27" s="373"/>
      <c r="T27" s="373"/>
      <c r="U27" s="373"/>
      <c r="V27" s="374"/>
      <c r="W27" s="462"/>
      <c r="X27" s="399"/>
      <c r="Y27" s="400"/>
      <c r="Z27" s="375" t="s">
        <v>171</v>
      </c>
      <c r="AA27" s="376"/>
      <c r="AB27" s="376"/>
      <c r="AC27" s="376"/>
      <c r="AD27" s="376"/>
      <c r="AE27" s="376"/>
      <c r="AF27" s="376"/>
      <c r="AG27" s="377"/>
      <c r="AH27" s="372">
        <v>142</v>
      </c>
      <c r="AI27" s="373"/>
      <c r="AJ27" s="373"/>
      <c r="AK27" s="373"/>
      <c r="AL27" s="374"/>
      <c r="AM27" s="372">
        <v>526967</v>
      </c>
      <c r="AN27" s="373"/>
      <c r="AO27" s="373"/>
      <c r="AP27" s="373"/>
      <c r="AQ27" s="373"/>
      <c r="AR27" s="374"/>
      <c r="AS27" s="372">
        <v>3711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500000</v>
      </c>
      <c r="BO27" s="454"/>
      <c r="BP27" s="454"/>
      <c r="BQ27" s="454"/>
      <c r="BR27" s="454"/>
      <c r="BS27" s="454"/>
      <c r="BT27" s="454"/>
      <c r="BU27" s="455"/>
      <c r="BV27" s="453">
        <v>500000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5940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9308871</v>
      </c>
      <c r="BO28" s="449"/>
      <c r="BP28" s="449"/>
      <c r="BQ28" s="449"/>
      <c r="BR28" s="449"/>
      <c r="BS28" s="449"/>
      <c r="BT28" s="449"/>
      <c r="BU28" s="450"/>
      <c r="BV28" s="448">
        <v>8976611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30</v>
      </c>
      <c r="M29" s="373"/>
      <c r="N29" s="373"/>
      <c r="O29" s="373"/>
      <c r="P29" s="374"/>
      <c r="Q29" s="372">
        <v>5240</v>
      </c>
      <c r="R29" s="373"/>
      <c r="S29" s="373"/>
      <c r="T29" s="373"/>
      <c r="U29" s="373"/>
      <c r="V29" s="374"/>
      <c r="W29" s="463"/>
      <c r="X29" s="464"/>
      <c r="Y29" s="465"/>
      <c r="Z29" s="375" t="s">
        <v>177</v>
      </c>
      <c r="AA29" s="376"/>
      <c r="AB29" s="376"/>
      <c r="AC29" s="376"/>
      <c r="AD29" s="376"/>
      <c r="AE29" s="376"/>
      <c r="AF29" s="376"/>
      <c r="AG29" s="377"/>
      <c r="AH29" s="372">
        <v>1926</v>
      </c>
      <c r="AI29" s="373"/>
      <c r="AJ29" s="373"/>
      <c r="AK29" s="373"/>
      <c r="AL29" s="374"/>
      <c r="AM29" s="372">
        <v>6292855</v>
      </c>
      <c r="AN29" s="373"/>
      <c r="AO29" s="373"/>
      <c r="AP29" s="373"/>
      <c r="AQ29" s="373"/>
      <c r="AR29" s="374"/>
      <c r="AS29" s="372">
        <v>3267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101.1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9432412</v>
      </c>
      <c r="BO30" s="454"/>
      <c r="BP30" s="454"/>
      <c r="BQ30" s="454"/>
      <c r="BR30" s="454"/>
      <c r="BS30" s="454"/>
      <c r="BT30" s="454"/>
      <c r="BU30" s="455"/>
      <c r="BV30" s="453">
        <v>7785061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岳南排水路管理組合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（財）富士市勤労者福祉サービスセンター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新富士駅南地区土地区画整理事業特別会計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後期高齢者医療事業特別会計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IF('各会計、関係団体の財政状況及び健全化判断比率'!B33="","",'各会計、関係団体の財政状況及び健全化判断比率'!B33)</f>
        <v>公共下水道事業会計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共立蒲原総合病院組合</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（財）富士市文化振興財団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第二東名ＩＣ周辺地区土地区画整理事業特別会計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IF('各会計、関係団体の財政状況及び健全化判断比率'!B34="","",'各会計、関係団体の財政状況及び健全化判断比率'!B34)</f>
        <v>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共立蒲原総合病院組合</v>
      </c>
      <c r="BZ36" s="368"/>
      <c r="CA36" s="368"/>
      <c r="CB36" s="368"/>
      <c r="CC36" s="368"/>
      <c r="CD36" s="368"/>
      <c r="CE36" s="368"/>
      <c r="CF36" s="368"/>
      <c r="CG36" s="368"/>
      <c r="CH36" s="368"/>
      <c r="CI36" s="368"/>
      <c r="CJ36" s="368"/>
      <c r="CK36" s="368"/>
      <c r="CL36" s="368"/>
      <c r="CM36" s="368"/>
      <c r="CN36" s="169"/>
      <c r="CO36" s="367">
        <f t="shared" si="3"/>
        <v>19</v>
      </c>
      <c r="CP36" s="367"/>
      <c r="CQ36" s="368" t="str">
        <f>IF('各会計、関係団体の財政状況及び健全化判断比率'!BS9="","",'各会計、関係団体の財政状況及び健全化判断比率'!BS9)</f>
        <v>富士市振興公社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駐車場事業特別会計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静岡県後期高齢者医療広域連合</v>
      </c>
      <c r="BZ37" s="368"/>
      <c r="CA37" s="368"/>
      <c r="CB37" s="368"/>
      <c r="CC37" s="368"/>
      <c r="CD37" s="368"/>
      <c r="CE37" s="368"/>
      <c r="CF37" s="368"/>
      <c r="CG37" s="368"/>
      <c r="CH37" s="368"/>
      <c r="CI37" s="368"/>
      <c r="CJ37" s="368"/>
      <c r="CK37" s="368"/>
      <c r="CL37" s="368"/>
      <c r="CM37" s="368"/>
      <c r="CN37" s="169"/>
      <c r="CO37" s="367">
        <f t="shared" si="3"/>
        <v>20</v>
      </c>
      <c r="CP37" s="367"/>
      <c r="CQ37" s="368" t="str">
        <f>IF('各会計、関係団体の財政状況及び健全化判断比率'!BS10="","",'各会計、関係団体の財政状況及び健全化判断比率'!BS10)</f>
        <v>富士市土地開発公社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静岡県後期高齢者医療広域連合</v>
      </c>
      <c r="BZ38" s="368"/>
      <c r="CA38" s="368"/>
      <c r="CB38" s="368"/>
      <c r="CC38" s="368"/>
      <c r="CD38" s="368"/>
      <c r="CE38" s="368"/>
      <c r="CF38" s="368"/>
      <c r="CG38" s="368"/>
      <c r="CH38" s="368"/>
      <c r="CI38" s="368"/>
      <c r="CJ38" s="368"/>
      <c r="CK38" s="368"/>
      <c r="CL38" s="368"/>
      <c r="CM38" s="368"/>
      <c r="CN38" s="169"/>
      <c r="CO38" s="367">
        <f t="shared" si="3"/>
        <v>21</v>
      </c>
      <c r="CP38" s="367"/>
      <c r="CQ38" s="368" t="str">
        <f>IF('各会計、関係団体の財政状況及び健全化判断比率'!BS11="","",'各会計、関係団体の財政状況及び健全化判断比率'!BS11)</f>
        <v>富士川まちづくり㈱</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静岡地方税滞納整理機構</v>
      </c>
      <c r="BZ39" s="368"/>
      <c r="CA39" s="368"/>
      <c r="CB39" s="368"/>
      <c r="CC39" s="368"/>
      <c r="CD39" s="368"/>
      <c r="CE39" s="368"/>
      <c r="CF39" s="368"/>
      <c r="CG39" s="368"/>
      <c r="CH39" s="368"/>
      <c r="CI39" s="368"/>
      <c r="CJ39" s="368"/>
      <c r="CK39" s="368"/>
      <c r="CL39" s="368"/>
      <c r="CM39" s="368"/>
      <c r="CN39" s="169"/>
      <c r="CO39" s="367">
        <f t="shared" si="3"/>
        <v>22</v>
      </c>
      <c r="CP39" s="367"/>
      <c r="CQ39" s="368" t="str">
        <f>IF('各会計、関係団体の財政状況及び健全化判断比率'!BS12="","",'各会計、関係団体の財政状況及び健全化判断比率'!BS12)</f>
        <v>（一社）富士山観光ビューロー</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f t="shared" si="3"/>
        <v>23</v>
      </c>
      <c r="CP40" s="367"/>
      <c r="CQ40" s="368" t="str">
        <f>IF('各会計、関係団体の財政状況及び健全化判断比率'!BS13="","",'各会計、関係団体の財政状況及び健全化判断比率'!BS13)</f>
        <v>（一社）富士市救急医療協会</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3TS/M1Wq/+l0abZX1iBf1sqN2pDRe+c86ciKxLMXVLuWXa9Xiw8Ig0KaFLo+8sjYC5+MDowHgy1n6ApI0K4i0Q==" saltValue="dzhde1GFSO1hXFI9tWzV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535</v>
      </c>
      <c r="D34" s="1151"/>
      <c r="E34" s="1152"/>
      <c r="F34" s="32">
        <v>4.58</v>
      </c>
      <c r="G34" s="33">
        <v>9.6999999999999993</v>
      </c>
      <c r="H34" s="33">
        <v>15.66</v>
      </c>
      <c r="I34" s="33">
        <v>11.73</v>
      </c>
      <c r="J34" s="34">
        <v>9.26</v>
      </c>
      <c r="K34" s="22"/>
      <c r="L34" s="22"/>
      <c r="M34" s="22"/>
      <c r="N34" s="22"/>
      <c r="O34" s="22"/>
      <c r="P34" s="22"/>
    </row>
    <row r="35" spans="1:16" ht="39" customHeight="1" x14ac:dyDescent="0.15">
      <c r="A35" s="22"/>
      <c r="B35" s="35"/>
      <c r="C35" s="1145" t="s">
        <v>536</v>
      </c>
      <c r="D35" s="1146"/>
      <c r="E35" s="1147"/>
      <c r="F35" s="36">
        <v>5.38</v>
      </c>
      <c r="G35" s="37">
        <v>7.41</v>
      </c>
      <c r="H35" s="37">
        <v>8.2100000000000009</v>
      </c>
      <c r="I35" s="37">
        <v>5.58</v>
      </c>
      <c r="J35" s="38">
        <v>6.72</v>
      </c>
      <c r="K35" s="22"/>
      <c r="L35" s="22"/>
      <c r="M35" s="22"/>
      <c r="N35" s="22"/>
      <c r="O35" s="22"/>
      <c r="P35" s="22"/>
    </row>
    <row r="36" spans="1:16" ht="39" customHeight="1" x14ac:dyDescent="0.15">
      <c r="A36" s="22"/>
      <c r="B36" s="35"/>
      <c r="C36" s="1145" t="s">
        <v>537</v>
      </c>
      <c r="D36" s="1146"/>
      <c r="E36" s="1147"/>
      <c r="F36" s="36">
        <v>2.2200000000000002</v>
      </c>
      <c r="G36" s="37">
        <v>2.16</v>
      </c>
      <c r="H36" s="37">
        <v>2.34</v>
      </c>
      <c r="I36" s="37">
        <v>2.52</v>
      </c>
      <c r="J36" s="38">
        <v>3.12</v>
      </c>
      <c r="K36" s="22"/>
      <c r="L36" s="22"/>
      <c r="M36" s="22"/>
      <c r="N36" s="22"/>
      <c r="O36" s="22"/>
      <c r="P36" s="22"/>
    </row>
    <row r="37" spans="1:16" ht="39" customHeight="1" x14ac:dyDescent="0.15">
      <c r="A37" s="22"/>
      <c r="B37" s="35"/>
      <c r="C37" s="1145" t="s">
        <v>538</v>
      </c>
      <c r="D37" s="1146"/>
      <c r="E37" s="1147"/>
      <c r="F37" s="36">
        <v>2.81</v>
      </c>
      <c r="G37" s="37">
        <v>3.61</v>
      </c>
      <c r="H37" s="37">
        <v>3.86</v>
      </c>
      <c r="I37" s="37">
        <v>3.1</v>
      </c>
      <c r="J37" s="38">
        <v>2.57</v>
      </c>
      <c r="K37" s="22"/>
      <c r="L37" s="22"/>
      <c r="M37" s="22"/>
      <c r="N37" s="22"/>
      <c r="O37" s="22"/>
      <c r="P37" s="22"/>
    </row>
    <row r="38" spans="1:16" ht="39" customHeight="1" x14ac:dyDescent="0.15">
      <c r="A38" s="22"/>
      <c r="B38" s="35"/>
      <c r="C38" s="1145" t="s">
        <v>539</v>
      </c>
      <c r="D38" s="1146"/>
      <c r="E38" s="1147"/>
      <c r="F38" s="36">
        <v>0.67</v>
      </c>
      <c r="G38" s="37">
        <v>0.51</v>
      </c>
      <c r="H38" s="37">
        <v>0.5</v>
      </c>
      <c r="I38" s="37">
        <v>0.18</v>
      </c>
      <c r="J38" s="38">
        <v>1.75</v>
      </c>
      <c r="K38" s="22"/>
      <c r="L38" s="22"/>
      <c r="M38" s="22"/>
      <c r="N38" s="22"/>
      <c r="O38" s="22"/>
      <c r="P38" s="22"/>
    </row>
    <row r="39" spans="1:16" ht="39" customHeight="1" x14ac:dyDescent="0.15">
      <c r="A39" s="22"/>
      <c r="B39" s="35"/>
      <c r="C39" s="1145" t="s">
        <v>540</v>
      </c>
      <c r="D39" s="1146"/>
      <c r="E39" s="1147"/>
      <c r="F39" s="36">
        <v>0.01</v>
      </c>
      <c r="G39" s="37">
        <v>0.57999999999999996</v>
      </c>
      <c r="H39" s="37">
        <v>0.72</v>
      </c>
      <c r="I39" s="37">
        <v>0.33</v>
      </c>
      <c r="J39" s="38">
        <v>0.51</v>
      </c>
      <c r="K39" s="22"/>
      <c r="L39" s="22"/>
      <c r="M39" s="22"/>
      <c r="N39" s="22"/>
      <c r="O39" s="22"/>
      <c r="P39" s="22"/>
    </row>
    <row r="40" spans="1:16" ht="39" customHeight="1" x14ac:dyDescent="0.15">
      <c r="A40" s="22"/>
      <c r="B40" s="35"/>
      <c r="C40" s="1145" t="s">
        <v>541</v>
      </c>
      <c r="D40" s="1146"/>
      <c r="E40" s="1147"/>
      <c r="F40" s="36">
        <v>0.22</v>
      </c>
      <c r="G40" s="37">
        <v>0.12</v>
      </c>
      <c r="H40" s="37">
        <v>0.13</v>
      </c>
      <c r="I40" s="37">
        <v>0.09</v>
      </c>
      <c r="J40" s="38">
        <v>0.05</v>
      </c>
      <c r="K40" s="22"/>
      <c r="L40" s="22"/>
      <c r="M40" s="22"/>
      <c r="N40" s="22"/>
      <c r="O40" s="22"/>
      <c r="P40" s="22"/>
    </row>
    <row r="41" spans="1:16" ht="39" customHeight="1" x14ac:dyDescent="0.15">
      <c r="A41" s="22"/>
      <c r="B41" s="35"/>
      <c r="C41" s="1145" t="s">
        <v>542</v>
      </c>
      <c r="D41" s="1146"/>
      <c r="E41" s="1147"/>
      <c r="F41" s="36">
        <v>0.01</v>
      </c>
      <c r="G41" s="37">
        <v>0.01</v>
      </c>
      <c r="H41" s="37">
        <v>0.01</v>
      </c>
      <c r="I41" s="37">
        <v>0.04</v>
      </c>
      <c r="J41" s="38">
        <v>0.02</v>
      </c>
      <c r="K41" s="22"/>
      <c r="L41" s="22"/>
      <c r="M41" s="22"/>
      <c r="N41" s="22"/>
      <c r="O41" s="22"/>
      <c r="P41" s="22"/>
    </row>
    <row r="42" spans="1:16" ht="39" customHeight="1" x14ac:dyDescent="0.15">
      <c r="A42" s="22"/>
      <c r="B42" s="39"/>
      <c r="C42" s="1145" t="s">
        <v>543</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544</v>
      </c>
      <c r="D43" s="1149"/>
      <c r="E43" s="1150"/>
      <c r="F43" s="41">
        <v>0.01</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zQbe0mXM+ZYPekzyvfLTYaHVqpJDSehBSBh3GRXFI1/uDc4CpM8kqKU44gr8ZYJCInfwuQ6HV9vVJWZq1+aFQ==" saltValue="O8gG8sxl3myxeUQ+mjVg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6659</v>
      </c>
      <c r="L45" s="60">
        <v>6636</v>
      </c>
      <c r="M45" s="60">
        <v>6854</v>
      </c>
      <c r="N45" s="60">
        <v>7477</v>
      </c>
      <c r="O45" s="61">
        <v>7811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1479</v>
      </c>
      <c r="L48" s="64">
        <v>1410</v>
      </c>
      <c r="M48" s="64">
        <v>1301</v>
      </c>
      <c r="N48" s="64">
        <v>1315</v>
      </c>
      <c r="O48" s="65">
        <v>1174</v>
      </c>
      <c r="P48" s="48"/>
      <c r="Q48" s="48"/>
      <c r="R48" s="48"/>
      <c r="S48" s="48"/>
      <c r="T48" s="48"/>
      <c r="U48" s="48"/>
    </row>
    <row r="49" spans="1:21" ht="30.75" customHeight="1" x14ac:dyDescent="0.15">
      <c r="A49" s="48"/>
      <c r="B49" s="1178"/>
      <c r="C49" s="1179"/>
      <c r="D49" s="62"/>
      <c r="E49" s="1155" t="s">
        <v>14</v>
      </c>
      <c r="F49" s="1155"/>
      <c r="G49" s="1155"/>
      <c r="H49" s="1155"/>
      <c r="I49" s="1155"/>
      <c r="J49" s="1156"/>
      <c r="K49" s="63">
        <v>96</v>
      </c>
      <c r="L49" s="64">
        <v>101</v>
      </c>
      <c r="M49" s="64">
        <v>99</v>
      </c>
      <c r="N49" s="64">
        <v>79</v>
      </c>
      <c r="O49" s="65">
        <v>73</v>
      </c>
      <c r="P49" s="48"/>
      <c r="Q49" s="48"/>
      <c r="R49" s="48"/>
      <c r="S49" s="48"/>
      <c r="T49" s="48"/>
      <c r="U49" s="48"/>
    </row>
    <row r="50" spans="1:21" ht="30.75" customHeight="1" x14ac:dyDescent="0.15">
      <c r="A50" s="48"/>
      <c r="B50" s="1178"/>
      <c r="C50" s="1179"/>
      <c r="D50" s="62"/>
      <c r="E50" s="1155" t="s">
        <v>15</v>
      </c>
      <c r="F50" s="1155"/>
      <c r="G50" s="1155"/>
      <c r="H50" s="1155"/>
      <c r="I50" s="1155"/>
      <c r="J50" s="1156"/>
      <c r="K50" s="63">
        <v>371</v>
      </c>
      <c r="L50" s="64">
        <v>335</v>
      </c>
      <c r="M50" s="64">
        <v>269</v>
      </c>
      <c r="N50" s="64">
        <v>164</v>
      </c>
      <c r="O50" s="65">
        <v>160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7108</v>
      </c>
      <c r="L52" s="64">
        <v>7108</v>
      </c>
      <c r="M52" s="64">
        <v>6715</v>
      </c>
      <c r="N52" s="64">
        <v>6658</v>
      </c>
      <c r="O52" s="65">
        <v>6297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1497</v>
      </c>
      <c r="L53" s="69">
        <v>1374</v>
      </c>
      <c r="M53" s="69">
        <v>1808</v>
      </c>
      <c r="N53" s="69">
        <v>2377</v>
      </c>
      <c r="O53" s="70">
        <v>2921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F8i+Zy/q2SUVFLM/mzrjXOnNFcbLigYRyhzJnjhWhWbupJmLZxPAsk7zMOvgNCpGV3xkDDFktbo/R5xhhvFZg==" saltValue="cyszx4KKcuF7+UEpxkG5b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87227</v>
      </c>
      <c r="J41" s="344">
        <v>85909</v>
      </c>
      <c r="K41" s="344">
        <v>85078</v>
      </c>
      <c r="L41" s="344">
        <v>84238</v>
      </c>
      <c r="M41" s="345">
        <v>87531</v>
      </c>
    </row>
    <row r="42" spans="2:13" ht="27.75" customHeight="1" x14ac:dyDescent="0.15">
      <c r="B42" s="1186"/>
      <c r="C42" s="1187"/>
      <c r="D42" s="106"/>
      <c r="E42" s="1190" t="s">
        <v>32</v>
      </c>
      <c r="F42" s="1190"/>
      <c r="G42" s="1190"/>
      <c r="H42" s="1191"/>
      <c r="I42" s="346">
        <v>2013</v>
      </c>
      <c r="J42" s="347">
        <v>9189</v>
      </c>
      <c r="K42" s="347">
        <v>8666</v>
      </c>
      <c r="L42" s="347">
        <v>7764</v>
      </c>
      <c r="M42" s="348">
        <v>2848</v>
      </c>
    </row>
    <row r="43" spans="2:13" ht="27.75" customHeight="1" x14ac:dyDescent="0.15">
      <c r="B43" s="1186"/>
      <c r="C43" s="1187"/>
      <c r="D43" s="106"/>
      <c r="E43" s="1190" t="s">
        <v>33</v>
      </c>
      <c r="F43" s="1190"/>
      <c r="G43" s="1190"/>
      <c r="H43" s="1191"/>
      <c r="I43" s="346">
        <v>12709</v>
      </c>
      <c r="J43" s="347">
        <v>11347</v>
      </c>
      <c r="K43" s="347">
        <v>10859</v>
      </c>
      <c r="L43" s="347">
        <v>10945</v>
      </c>
      <c r="M43" s="348">
        <v>11918</v>
      </c>
    </row>
    <row r="44" spans="2:13" ht="27.75" customHeight="1" x14ac:dyDescent="0.15">
      <c r="B44" s="1186"/>
      <c r="C44" s="1187"/>
      <c r="D44" s="106"/>
      <c r="E44" s="1190" t="s">
        <v>34</v>
      </c>
      <c r="F44" s="1190"/>
      <c r="G44" s="1190"/>
      <c r="H44" s="1191"/>
      <c r="I44" s="346">
        <v>396</v>
      </c>
      <c r="J44" s="347">
        <v>373</v>
      </c>
      <c r="K44" s="347">
        <v>291</v>
      </c>
      <c r="L44" s="347">
        <v>234</v>
      </c>
      <c r="M44" s="348">
        <v>290</v>
      </c>
    </row>
    <row r="45" spans="2:13" ht="27.75" customHeight="1" x14ac:dyDescent="0.15">
      <c r="B45" s="1186"/>
      <c r="C45" s="1187"/>
      <c r="D45" s="106"/>
      <c r="E45" s="1190" t="s">
        <v>35</v>
      </c>
      <c r="F45" s="1190"/>
      <c r="G45" s="1190"/>
      <c r="H45" s="1191"/>
      <c r="I45" s="346">
        <v>14158</v>
      </c>
      <c r="J45" s="347">
        <v>14634</v>
      </c>
      <c r="K45" s="347">
        <v>14240</v>
      </c>
      <c r="L45" s="347">
        <v>14719</v>
      </c>
      <c r="M45" s="348">
        <v>14908</v>
      </c>
    </row>
    <row r="46" spans="2:13" ht="27.75" customHeight="1" x14ac:dyDescent="0.15">
      <c r="B46" s="1186"/>
      <c r="C46" s="1187"/>
      <c r="D46" s="107"/>
      <c r="E46" s="1190" t="s">
        <v>36</v>
      </c>
      <c r="F46" s="1190"/>
      <c r="G46" s="1190"/>
      <c r="H46" s="1191"/>
      <c r="I46" s="346" t="s">
        <v>490</v>
      </c>
      <c r="J46" s="347" t="s">
        <v>490</v>
      </c>
      <c r="K46" s="347" t="s">
        <v>490</v>
      </c>
      <c r="L46" s="347" t="s">
        <v>490</v>
      </c>
      <c r="M46" s="348" t="s">
        <v>490</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12742</v>
      </c>
      <c r="J50" s="347">
        <v>14850</v>
      </c>
      <c r="K50" s="347">
        <v>17349</v>
      </c>
      <c r="L50" s="347">
        <v>19698</v>
      </c>
      <c r="M50" s="348">
        <v>21575</v>
      </c>
    </row>
    <row r="51" spans="2:13" ht="27.75" customHeight="1" x14ac:dyDescent="0.15">
      <c r="B51" s="1186"/>
      <c r="C51" s="1187"/>
      <c r="D51" s="106"/>
      <c r="E51" s="1190" t="s">
        <v>42</v>
      </c>
      <c r="F51" s="1190"/>
      <c r="G51" s="1190"/>
      <c r="H51" s="1191"/>
      <c r="I51" s="346">
        <v>27358</v>
      </c>
      <c r="J51" s="347">
        <v>26178</v>
      </c>
      <c r="K51" s="347">
        <v>25985</v>
      </c>
      <c r="L51" s="347">
        <v>26402</v>
      </c>
      <c r="M51" s="348">
        <v>26944</v>
      </c>
    </row>
    <row r="52" spans="2:13" ht="27.75" customHeight="1" x14ac:dyDescent="0.15">
      <c r="B52" s="1188"/>
      <c r="C52" s="1189"/>
      <c r="D52" s="106"/>
      <c r="E52" s="1190" t="s">
        <v>43</v>
      </c>
      <c r="F52" s="1190"/>
      <c r="G52" s="1190"/>
      <c r="H52" s="1191"/>
      <c r="I52" s="346">
        <v>46999</v>
      </c>
      <c r="J52" s="347">
        <v>45354</v>
      </c>
      <c r="K52" s="347">
        <v>43172</v>
      </c>
      <c r="L52" s="347">
        <v>40826</v>
      </c>
      <c r="M52" s="348">
        <v>39436</v>
      </c>
    </row>
    <row r="53" spans="2:13" ht="27.75" customHeight="1" thickBot="1" x14ac:dyDescent="0.2">
      <c r="B53" s="1192" t="s">
        <v>19</v>
      </c>
      <c r="C53" s="1193"/>
      <c r="D53" s="110"/>
      <c r="E53" s="1194" t="s">
        <v>44</v>
      </c>
      <c r="F53" s="1194"/>
      <c r="G53" s="1194"/>
      <c r="H53" s="1195"/>
      <c r="I53" s="349">
        <v>29405</v>
      </c>
      <c r="J53" s="350">
        <v>35071</v>
      </c>
      <c r="K53" s="350">
        <v>32627</v>
      </c>
      <c r="L53" s="350">
        <v>30973</v>
      </c>
      <c r="M53" s="351">
        <v>29539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rsVKkzsoMe+K9O60K0+d+ZHD0aIvr75NRhUT+kczuic6iewCzVmp3MiX0IXqXG6oGHkQQZ6V3dZowDx7T23cg==" saltValue="vOp/PVbkx2hLCk7SSf+s8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7733</v>
      </c>
      <c r="G55" s="352">
        <v>8977</v>
      </c>
      <c r="H55" s="353">
        <v>9309</v>
      </c>
    </row>
    <row r="56" spans="2:8" ht="52.5" customHeight="1" x14ac:dyDescent="0.15">
      <c r="B56" s="122"/>
      <c r="C56" s="1213" t="s">
        <v>47</v>
      </c>
      <c r="D56" s="1213"/>
      <c r="E56" s="1214"/>
      <c r="F56" s="354" t="s">
        <v>490</v>
      </c>
      <c r="G56" s="354" t="s">
        <v>490</v>
      </c>
      <c r="H56" s="355" t="s">
        <v>490</v>
      </c>
    </row>
    <row r="57" spans="2:8" ht="53.25" customHeight="1" x14ac:dyDescent="0.15">
      <c r="B57" s="122"/>
      <c r="C57" s="1215" t="s">
        <v>48</v>
      </c>
      <c r="D57" s="1215"/>
      <c r="E57" s="1216"/>
      <c r="F57" s="356">
        <v>6352</v>
      </c>
      <c r="G57" s="356">
        <v>7785</v>
      </c>
      <c r="H57" s="357">
        <v>9432</v>
      </c>
    </row>
    <row r="58" spans="2:8" ht="45.75" customHeight="1" x14ac:dyDescent="0.15">
      <c r="B58" s="123"/>
      <c r="C58" s="1203" t="s">
        <v>566</v>
      </c>
      <c r="D58" s="1204"/>
      <c r="E58" s="1205"/>
      <c r="F58" s="358">
        <v>700</v>
      </c>
      <c r="G58" s="358">
        <v>2001</v>
      </c>
      <c r="H58" s="359">
        <v>3709</v>
      </c>
    </row>
    <row r="59" spans="2:8" ht="45.75" customHeight="1" x14ac:dyDescent="0.15">
      <c r="B59" s="123"/>
      <c r="C59" s="1203" t="s">
        <v>567</v>
      </c>
      <c r="D59" s="1204"/>
      <c r="E59" s="1205"/>
      <c r="F59" s="358">
        <v>2011</v>
      </c>
      <c r="G59" s="358">
        <v>2016</v>
      </c>
      <c r="H59" s="359">
        <v>2048</v>
      </c>
    </row>
    <row r="60" spans="2:8" ht="45.75" customHeight="1" x14ac:dyDescent="0.15">
      <c r="B60" s="123"/>
      <c r="C60" s="1203" t="s">
        <v>568</v>
      </c>
      <c r="D60" s="1204"/>
      <c r="E60" s="1205"/>
      <c r="F60" s="358">
        <v>1311</v>
      </c>
      <c r="G60" s="358">
        <v>1163</v>
      </c>
      <c r="H60" s="359">
        <v>1069</v>
      </c>
    </row>
    <row r="61" spans="2:8" ht="45.75" customHeight="1" x14ac:dyDescent="0.15">
      <c r="B61" s="123"/>
      <c r="C61" s="1203" t="s">
        <v>569</v>
      </c>
      <c r="D61" s="1204"/>
      <c r="E61" s="1205"/>
      <c r="F61" s="358">
        <v>654</v>
      </c>
      <c r="G61" s="358">
        <v>650</v>
      </c>
      <c r="H61" s="359">
        <v>645</v>
      </c>
    </row>
    <row r="62" spans="2:8" ht="45.75" customHeight="1" thickBot="1" x14ac:dyDescent="0.2">
      <c r="B62" s="124"/>
      <c r="C62" s="1206" t="s">
        <v>570</v>
      </c>
      <c r="D62" s="1207"/>
      <c r="E62" s="1208"/>
      <c r="F62" s="360">
        <v>556</v>
      </c>
      <c r="G62" s="360">
        <v>552</v>
      </c>
      <c r="H62" s="361">
        <v>537</v>
      </c>
    </row>
    <row r="63" spans="2:8" ht="52.5" customHeight="1" thickBot="1" x14ac:dyDescent="0.2">
      <c r="B63" s="125"/>
      <c r="C63" s="1209" t="s">
        <v>49</v>
      </c>
      <c r="D63" s="1209"/>
      <c r="E63" s="1210"/>
      <c r="F63" s="362">
        <v>14085</v>
      </c>
      <c r="G63" s="362">
        <v>16762</v>
      </c>
      <c r="H63" s="363">
        <v>18741</v>
      </c>
    </row>
    <row r="64" spans="2:8" x14ac:dyDescent="0.15"/>
  </sheetData>
  <sheetProtection algorithmName="SHA-512" hashValue="GNd8XmwbTvKXe76UUZ4z4CXksNB50lZFrjm7K9tf+ELhn6bK8acvQaHSjVtW0g2RYEZF8pagRF3iI6K8849gMA==" saltValue="5PF1HvHjcrZPG8LE9mR/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83661</v>
      </c>
      <c r="E3" s="144"/>
      <c r="F3" s="145">
        <v>43261</v>
      </c>
      <c r="G3" s="146"/>
      <c r="H3" s="147"/>
    </row>
    <row r="4" spans="1:8" x14ac:dyDescent="0.15">
      <c r="A4" s="148"/>
      <c r="B4" s="149"/>
      <c r="C4" s="150"/>
      <c r="D4" s="151">
        <v>39732</v>
      </c>
      <c r="E4" s="152"/>
      <c r="F4" s="153">
        <v>24721</v>
      </c>
      <c r="G4" s="154"/>
      <c r="H4" s="155"/>
    </row>
    <row r="5" spans="1:8" x14ac:dyDescent="0.15">
      <c r="A5" s="136" t="s">
        <v>522</v>
      </c>
      <c r="B5" s="141"/>
      <c r="C5" s="142"/>
      <c r="D5" s="143">
        <v>49279</v>
      </c>
      <c r="E5" s="144"/>
      <c r="F5" s="145">
        <v>40626</v>
      </c>
      <c r="G5" s="146"/>
      <c r="H5" s="147"/>
    </row>
    <row r="6" spans="1:8" x14ac:dyDescent="0.15">
      <c r="A6" s="148"/>
      <c r="B6" s="149"/>
      <c r="C6" s="150"/>
      <c r="D6" s="151">
        <v>30998</v>
      </c>
      <c r="E6" s="152"/>
      <c r="F6" s="153">
        <v>24279</v>
      </c>
      <c r="G6" s="154"/>
      <c r="H6" s="155"/>
    </row>
    <row r="7" spans="1:8" x14ac:dyDescent="0.15">
      <c r="A7" s="136" t="s">
        <v>523</v>
      </c>
      <c r="B7" s="141"/>
      <c r="C7" s="142"/>
      <c r="D7" s="143">
        <v>50531</v>
      </c>
      <c r="E7" s="144"/>
      <c r="F7" s="145">
        <v>46133</v>
      </c>
      <c r="G7" s="146"/>
      <c r="H7" s="147"/>
    </row>
    <row r="8" spans="1:8" x14ac:dyDescent="0.15">
      <c r="A8" s="148"/>
      <c r="B8" s="149"/>
      <c r="C8" s="150"/>
      <c r="D8" s="151">
        <v>33389</v>
      </c>
      <c r="E8" s="152"/>
      <c r="F8" s="153">
        <v>27280</v>
      </c>
      <c r="G8" s="154"/>
      <c r="H8" s="155"/>
    </row>
    <row r="9" spans="1:8" x14ac:dyDescent="0.15">
      <c r="A9" s="136" t="s">
        <v>524</v>
      </c>
      <c r="B9" s="141"/>
      <c r="C9" s="142"/>
      <c r="D9" s="143">
        <v>52899</v>
      </c>
      <c r="E9" s="144"/>
      <c r="F9" s="145">
        <v>49174</v>
      </c>
      <c r="G9" s="146"/>
      <c r="H9" s="147"/>
    </row>
    <row r="10" spans="1:8" x14ac:dyDescent="0.15">
      <c r="A10" s="148"/>
      <c r="B10" s="149"/>
      <c r="C10" s="150"/>
      <c r="D10" s="151">
        <v>37800</v>
      </c>
      <c r="E10" s="152"/>
      <c r="F10" s="153">
        <v>29896</v>
      </c>
      <c r="G10" s="154"/>
      <c r="H10" s="155"/>
    </row>
    <row r="11" spans="1:8" x14ac:dyDescent="0.15">
      <c r="A11" s="136" t="s">
        <v>525</v>
      </c>
      <c r="B11" s="141"/>
      <c r="C11" s="142"/>
      <c r="D11" s="143">
        <v>74610</v>
      </c>
      <c r="E11" s="144"/>
      <c r="F11" s="145">
        <v>50636</v>
      </c>
      <c r="G11" s="146"/>
      <c r="H11" s="147"/>
    </row>
    <row r="12" spans="1:8" x14ac:dyDescent="0.15">
      <c r="A12" s="148"/>
      <c r="B12" s="149"/>
      <c r="C12" s="156"/>
      <c r="D12" s="151">
        <v>54270</v>
      </c>
      <c r="E12" s="152"/>
      <c r="F12" s="153">
        <v>31778</v>
      </c>
      <c r="G12" s="154"/>
      <c r="H12" s="155"/>
    </row>
    <row r="13" spans="1:8" x14ac:dyDescent="0.15">
      <c r="A13" s="136"/>
      <c r="B13" s="141"/>
      <c r="C13" s="157"/>
      <c r="D13" s="158">
        <v>62196</v>
      </c>
      <c r="E13" s="159"/>
      <c r="F13" s="160">
        <v>45966</v>
      </c>
      <c r="G13" s="161"/>
      <c r="H13" s="147"/>
    </row>
    <row r="14" spans="1:8" x14ac:dyDescent="0.15">
      <c r="A14" s="148"/>
      <c r="B14" s="149"/>
      <c r="C14" s="150"/>
      <c r="D14" s="151">
        <v>39238</v>
      </c>
      <c r="E14" s="152"/>
      <c r="F14" s="153">
        <v>27591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6.06</v>
      </c>
      <c r="C19" s="162">
        <f>ROUND(VALUE(SUBSTITUTE(実質収支比率等に係る経年分析!G$48,"▲","-")),2)</f>
        <v>7.93</v>
      </c>
      <c r="D19" s="162">
        <f>ROUND(VALUE(SUBSTITUTE(実質収支比率等に係る経年分析!H$48,"▲","-")),2)</f>
        <v>8.7200000000000006</v>
      </c>
      <c r="E19" s="162">
        <f>ROUND(VALUE(SUBSTITUTE(実質収支比率等に係る経年分析!I$48,"▲","-")),2)</f>
        <v>5.77</v>
      </c>
      <c r="F19" s="162">
        <f>ROUND(VALUE(SUBSTITUTE(実質収支比率等に係る経年分析!J$48,"▲","-")),2)</f>
        <v>8.48</v>
      </c>
    </row>
    <row r="20" spans="1:11" x14ac:dyDescent="0.15">
      <c r="A20" s="162" t="s">
        <v>53</v>
      </c>
      <c r="B20" s="162">
        <f>ROUND(VALUE(SUBSTITUTE(実質収支比率等に係る経年分析!F$47,"▲","-")),2)</f>
        <v>6.45</v>
      </c>
      <c r="C20" s="162">
        <f>ROUND(VALUE(SUBSTITUTE(実質収支比率等に係る経年分析!G$47,"▲","-")),2)</f>
        <v>10.51</v>
      </c>
      <c r="D20" s="162">
        <f>ROUND(VALUE(SUBSTITUTE(実質収支比率等に係る経年分析!H$47,"▲","-")),2)</f>
        <v>15.08</v>
      </c>
      <c r="E20" s="162">
        <f>ROUND(VALUE(SUBSTITUTE(実質収支比率等に係る経年分析!I$47,"▲","-")),2)</f>
        <v>17.010000000000002</v>
      </c>
      <c r="F20" s="162">
        <f>ROUND(VALUE(SUBSTITUTE(実質収支比率等に係る経年分析!J$47,"▲","-")),2)</f>
        <v>17.440000000000001</v>
      </c>
    </row>
    <row r="21" spans="1:11" x14ac:dyDescent="0.15">
      <c r="A21" s="162" t="s">
        <v>54</v>
      </c>
      <c r="B21" s="162">
        <f>IF(ISNUMBER(VALUE(SUBSTITUTE(実質収支比率等に係る経年分析!F$49,"▲","-"))),ROUND(VALUE(SUBSTITUTE(実質収支比率等に係る経年分析!F$49,"▲","-")),2),NA())</f>
        <v>-0.62</v>
      </c>
      <c r="C21" s="162">
        <f>IF(ISNUMBER(VALUE(SUBSTITUTE(実質収支比率等に係る経年分析!G$49,"▲","-"))),ROUND(VALUE(SUBSTITUTE(実質収支比率等に係る経年分析!G$49,"▲","-")),2),NA())</f>
        <v>6.11</v>
      </c>
      <c r="D21" s="162">
        <f>IF(ISNUMBER(VALUE(SUBSTITUTE(実質収支比率等に係る経年分析!H$49,"▲","-"))),ROUND(VALUE(SUBSTITUTE(実質収支比率等に係る経年分析!H$49,"▲","-")),2),NA())</f>
        <v>5.2</v>
      </c>
      <c r="E21" s="162">
        <f>IF(ISNUMBER(VALUE(SUBSTITUTE(実質収支比率等に係る経年分析!I$49,"▲","-"))),ROUND(VALUE(SUBSTITUTE(実質収支比率等に係る経年分析!I$49,"▲","-")),2),NA())</f>
        <v>-0.35</v>
      </c>
      <c r="F21" s="162">
        <f>IF(ISNUMBER(VALUE(SUBSTITUTE(実質収支比率等に係る経年分析!J$49,"▲","-"))),ROUND(VALUE(SUBSTITUTE(実質収支比率等に係る経年分析!J$49,"▲","-")),2),NA())</f>
        <v>3.4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0.05</v>
      </c>
    </row>
    <row r="31" spans="1:11" x14ac:dyDescent="0.15">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0.57999999999999996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0.51</v>
      </c>
    </row>
    <row r="32" spans="1:11" x14ac:dyDescent="0.15">
      <c r="A32" s="163" t="str">
        <f>IF(連結実質赤字比率に係る赤字・黒字の構成分析!C$38="",NA(),連結実質赤字比率に係る赤字・黒字の構成分析!C$38)</f>
        <v>第二東名ＩＣ周辺地区土地区画整理事業特別会計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1.75</v>
      </c>
    </row>
    <row r="33" spans="1:16" x14ac:dyDescent="0.15">
      <c r="A33" s="163" t="str">
        <f>IF(連結実質赤字比率に係る赤字・黒字の構成分析!C$37="",NA(),連結実質赤字比率に係る赤字・黒字の構成分析!C$37)</f>
        <v>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2.81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3.61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3.86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2.57</v>
      </c>
    </row>
    <row r="34" spans="1:16" x14ac:dyDescent="0.15">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2.2200000000000002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2.34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3.12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5.38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7.41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8.2100000000000009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5.58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6.72</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4.58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9.6999999999999993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15.66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11.73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9.26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7108</v>
      </c>
      <c r="E42" s="164"/>
      <c r="F42" s="164"/>
      <c r="G42" s="164">
        <f>'実質公債費比率（分子）の構造'!L$52</f>
        <v>7108</v>
      </c>
      <c r="H42" s="164"/>
      <c r="I42" s="164"/>
      <c r="J42" s="164">
        <f>'実質公債費比率（分子）の構造'!M$52</f>
        <v>6715</v>
      </c>
      <c r="K42" s="164"/>
      <c r="L42" s="164"/>
      <c r="M42" s="164">
        <f>'実質公債費比率（分子）の構造'!N$52</f>
        <v>6658</v>
      </c>
      <c r="N42" s="164"/>
      <c r="O42" s="164"/>
      <c r="P42" s="164">
        <f>'実質公債費比率（分子）の構造'!O$52</f>
        <v>6297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371</v>
      </c>
      <c r="C44" s="164"/>
      <c r="D44" s="164"/>
      <c r="E44" s="164">
        <f>'実質公債費比率（分子）の構造'!L$50</f>
        <v>335</v>
      </c>
      <c r="F44" s="164"/>
      <c r="G44" s="164"/>
      <c r="H44" s="164">
        <f>'実質公債費比率（分子）の構造'!M$50</f>
        <v>269</v>
      </c>
      <c r="I44" s="164"/>
      <c r="J44" s="164"/>
      <c r="K44" s="164">
        <f>'実質公債費比率（分子）の構造'!N$50</f>
        <v>164</v>
      </c>
      <c r="L44" s="164"/>
      <c r="M44" s="164"/>
      <c r="N44" s="164">
        <f>'実質公債費比率（分子）の構造'!O$50</f>
        <v>160</v>
      </c>
      <c r="O44" s="164"/>
      <c r="P44" s="164"/>
    </row>
    <row r="45" spans="1:16" x14ac:dyDescent="0.15">
      <c r="A45" s="164" t="s">
        <v>63</v>
      </c>
      <c r="B45" s="164">
        <f>'実質公債費比率（分子）の構造'!K$49</f>
        <v>96</v>
      </c>
      <c r="C45" s="164"/>
      <c r="D45" s="164"/>
      <c r="E45" s="164">
        <f>'実質公債費比率（分子）の構造'!L$49</f>
        <v>101</v>
      </c>
      <c r="F45" s="164"/>
      <c r="G45" s="164"/>
      <c r="H45" s="164">
        <f>'実質公債費比率（分子）の構造'!M$49</f>
        <v>99</v>
      </c>
      <c r="I45" s="164"/>
      <c r="J45" s="164"/>
      <c r="K45" s="164">
        <f>'実質公債費比率（分子）の構造'!N$49</f>
        <v>79</v>
      </c>
      <c r="L45" s="164"/>
      <c r="M45" s="164"/>
      <c r="N45" s="164">
        <f>'実質公債費比率（分子）の構造'!O$49</f>
        <v>73</v>
      </c>
      <c r="O45" s="164"/>
      <c r="P45" s="164"/>
    </row>
    <row r="46" spans="1:16" x14ac:dyDescent="0.15">
      <c r="A46" s="164" t="s">
        <v>64</v>
      </c>
      <c r="B46" s="164">
        <f>'実質公債費比率（分子）の構造'!K$48</f>
        <v>1479</v>
      </c>
      <c r="C46" s="164"/>
      <c r="D46" s="164"/>
      <c r="E46" s="164">
        <f>'実質公債費比率（分子）の構造'!L$48</f>
        <v>1410</v>
      </c>
      <c r="F46" s="164"/>
      <c r="G46" s="164"/>
      <c r="H46" s="164">
        <f>'実質公債費比率（分子）の構造'!M$48</f>
        <v>1301</v>
      </c>
      <c r="I46" s="164"/>
      <c r="J46" s="164"/>
      <c r="K46" s="164">
        <f>'実質公債費比率（分子）の構造'!N$48</f>
        <v>1315</v>
      </c>
      <c r="L46" s="164"/>
      <c r="M46" s="164"/>
      <c r="N46" s="164">
        <f>'実質公債費比率（分子）の構造'!O$48</f>
        <v>1174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6659</v>
      </c>
      <c r="C49" s="164"/>
      <c r="D49" s="164"/>
      <c r="E49" s="164">
        <f>'実質公債費比率（分子）の構造'!L$45</f>
        <v>6636</v>
      </c>
      <c r="F49" s="164"/>
      <c r="G49" s="164"/>
      <c r="H49" s="164">
        <f>'実質公債費比率（分子）の構造'!M$45</f>
        <v>6854</v>
      </c>
      <c r="I49" s="164"/>
      <c r="J49" s="164"/>
      <c r="K49" s="164">
        <f>'実質公債費比率（分子）の構造'!N$45</f>
        <v>7477</v>
      </c>
      <c r="L49" s="164"/>
      <c r="M49" s="164"/>
      <c r="N49" s="164">
        <f>'実質公債費比率（分子）の構造'!O$45</f>
        <v>7811</v>
      </c>
      <c r="O49" s="164"/>
      <c r="P49" s="164"/>
    </row>
    <row r="50" spans="1:16" x14ac:dyDescent="0.15">
      <c r="A50" s="164" t="s">
        <v>67</v>
      </c>
      <c r="B50" s="164" t="e">
        <f>NA()</f>
        <v>#N/A</v>
      </c>
      <c r="C50" s="164">
        <f>IF(ISNUMBER('実質公債費比率（分子）の構造'!K$53),'実質公債費比率（分子）の構造'!K$53,NA())</f>
        <v>1497</v>
      </c>
      <c r="D50" s="164" t="e">
        <f>NA()</f>
        <v>#N/A</v>
      </c>
      <c r="E50" s="164" t="e">
        <f>NA()</f>
        <v>#N/A</v>
      </c>
      <c r="F50" s="164">
        <f>IF(ISNUMBER('実質公債費比率（分子）の構造'!L$53),'実質公債費比率（分子）の構造'!L$53,NA())</f>
        <v>1374</v>
      </c>
      <c r="G50" s="164" t="e">
        <f>NA()</f>
        <v>#N/A</v>
      </c>
      <c r="H50" s="164" t="e">
        <f>NA()</f>
        <v>#N/A</v>
      </c>
      <c r="I50" s="164">
        <f>IF(ISNUMBER('実質公債費比率（分子）の構造'!M$53),'実質公債費比率（分子）の構造'!M$53,NA())</f>
        <v>1808</v>
      </c>
      <c r="J50" s="164" t="e">
        <f>NA()</f>
        <v>#N/A</v>
      </c>
      <c r="K50" s="164" t="e">
        <f>NA()</f>
        <v>#N/A</v>
      </c>
      <c r="L50" s="164">
        <f>IF(ISNUMBER('実質公債費比率（分子）の構造'!N$53),'実質公債費比率（分子）の構造'!N$53,NA())</f>
        <v>2377</v>
      </c>
      <c r="M50" s="164" t="e">
        <f>NA()</f>
        <v>#N/A</v>
      </c>
      <c r="N50" s="164" t="e">
        <f>NA()</f>
        <v>#N/A</v>
      </c>
      <c r="O50" s="164">
        <f>IF(ISNUMBER('実質公債費比率（分子）の構造'!O$53),'実質公債費比率（分子）の構造'!O$53,NA())</f>
        <v>2921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46999</v>
      </c>
      <c r="E56" s="163"/>
      <c r="F56" s="163"/>
      <c r="G56" s="163">
        <f>'将来負担比率（分子）の構造'!J$52</f>
        <v>45354</v>
      </c>
      <c r="H56" s="163"/>
      <c r="I56" s="163"/>
      <c r="J56" s="163">
        <f>'将来負担比率（分子）の構造'!K$52</f>
        <v>43172</v>
      </c>
      <c r="K56" s="163"/>
      <c r="L56" s="163"/>
      <c r="M56" s="163">
        <f>'将来負担比率（分子）の構造'!L$52</f>
        <v>40826</v>
      </c>
      <c r="N56" s="163"/>
      <c r="O56" s="163"/>
      <c r="P56" s="163">
        <f>'将来負担比率（分子）の構造'!M$52</f>
        <v>39436</v>
      </c>
    </row>
    <row r="57" spans="1:16" x14ac:dyDescent="0.15">
      <c r="A57" s="163" t="s">
        <v>42</v>
      </c>
      <c r="B57" s="163"/>
      <c r="C57" s="163"/>
      <c r="D57" s="163">
        <f>'将来負担比率（分子）の構造'!I$51</f>
        <v>27358</v>
      </c>
      <c r="E57" s="163"/>
      <c r="F57" s="163"/>
      <c r="G57" s="163">
        <f>'将来負担比率（分子）の構造'!J$51</f>
        <v>26178</v>
      </c>
      <c r="H57" s="163"/>
      <c r="I57" s="163"/>
      <c r="J57" s="163">
        <f>'将来負担比率（分子）の構造'!K$51</f>
        <v>25985</v>
      </c>
      <c r="K57" s="163"/>
      <c r="L57" s="163"/>
      <c r="M57" s="163">
        <f>'将来負担比率（分子）の構造'!L$51</f>
        <v>26402</v>
      </c>
      <c r="N57" s="163"/>
      <c r="O57" s="163"/>
      <c r="P57" s="163">
        <f>'将来負担比率（分子）の構造'!M$51</f>
        <v>26944</v>
      </c>
    </row>
    <row r="58" spans="1:16" x14ac:dyDescent="0.15">
      <c r="A58" s="163" t="s">
        <v>41</v>
      </c>
      <c r="B58" s="163"/>
      <c r="C58" s="163"/>
      <c r="D58" s="163">
        <f>'将来負担比率（分子）の構造'!I$50</f>
        <v>12742</v>
      </c>
      <c r="E58" s="163"/>
      <c r="F58" s="163"/>
      <c r="G58" s="163">
        <f>'将来負担比率（分子）の構造'!J$50</f>
        <v>14850</v>
      </c>
      <c r="H58" s="163"/>
      <c r="I58" s="163"/>
      <c r="J58" s="163">
        <f>'将来負担比率（分子）の構造'!K$50</f>
        <v>17349</v>
      </c>
      <c r="K58" s="163"/>
      <c r="L58" s="163"/>
      <c r="M58" s="163">
        <f>'将来負担比率（分子）の構造'!L$50</f>
        <v>19698</v>
      </c>
      <c r="N58" s="163"/>
      <c r="O58" s="163"/>
      <c r="P58" s="163">
        <f>'将来負担比率（分子）の構造'!M$50</f>
        <v>21575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14158</v>
      </c>
      <c r="C62" s="163"/>
      <c r="D62" s="163"/>
      <c r="E62" s="163">
        <f>'将来負担比率（分子）の構造'!J$45</f>
        <v>14634</v>
      </c>
      <c r="F62" s="163"/>
      <c r="G62" s="163"/>
      <c r="H62" s="163">
        <f>'将来負担比率（分子）の構造'!K$45</f>
        <v>14240</v>
      </c>
      <c r="I62" s="163"/>
      <c r="J62" s="163"/>
      <c r="K62" s="163">
        <f>'将来負担比率（分子）の構造'!L$45</f>
        <v>14719</v>
      </c>
      <c r="L62" s="163"/>
      <c r="M62" s="163"/>
      <c r="N62" s="163">
        <f>'将来負担比率（分子）の構造'!M$45</f>
        <v>14908</v>
      </c>
      <c r="O62" s="163"/>
      <c r="P62" s="163"/>
    </row>
    <row r="63" spans="1:16" x14ac:dyDescent="0.15">
      <c r="A63" s="163" t="s">
        <v>34</v>
      </c>
      <c r="B63" s="163">
        <f>'将来負担比率（分子）の構造'!I$44</f>
        <v>396</v>
      </c>
      <c r="C63" s="163"/>
      <c r="D63" s="163"/>
      <c r="E63" s="163">
        <f>'将来負担比率（分子）の構造'!J$44</f>
        <v>373</v>
      </c>
      <c r="F63" s="163"/>
      <c r="G63" s="163"/>
      <c r="H63" s="163">
        <f>'将来負担比率（分子）の構造'!K$44</f>
        <v>291</v>
      </c>
      <c r="I63" s="163"/>
      <c r="J63" s="163"/>
      <c r="K63" s="163">
        <f>'将来負担比率（分子）の構造'!L$44</f>
        <v>234</v>
      </c>
      <c r="L63" s="163"/>
      <c r="M63" s="163"/>
      <c r="N63" s="163">
        <f>'将来負担比率（分子）の構造'!M$44</f>
        <v>290</v>
      </c>
      <c r="O63" s="163"/>
      <c r="P63" s="163"/>
    </row>
    <row r="64" spans="1:16" x14ac:dyDescent="0.15">
      <c r="A64" s="163" t="s">
        <v>33</v>
      </c>
      <c r="B64" s="163">
        <f>'将来負担比率（分子）の構造'!I$43</f>
        <v>12709</v>
      </c>
      <c r="C64" s="163"/>
      <c r="D64" s="163"/>
      <c r="E64" s="163">
        <f>'将来負担比率（分子）の構造'!J$43</f>
        <v>11347</v>
      </c>
      <c r="F64" s="163"/>
      <c r="G64" s="163"/>
      <c r="H64" s="163">
        <f>'将来負担比率（分子）の構造'!K$43</f>
        <v>10859</v>
      </c>
      <c r="I64" s="163"/>
      <c r="J64" s="163"/>
      <c r="K64" s="163">
        <f>'将来負担比率（分子）の構造'!L$43</f>
        <v>10945</v>
      </c>
      <c r="L64" s="163"/>
      <c r="M64" s="163"/>
      <c r="N64" s="163">
        <f>'将来負担比率（分子）の構造'!M$43</f>
        <v>11918</v>
      </c>
      <c r="O64" s="163"/>
      <c r="P64" s="163"/>
    </row>
    <row r="65" spans="1:16" x14ac:dyDescent="0.15">
      <c r="A65" s="163" t="s">
        <v>32</v>
      </c>
      <c r="B65" s="163">
        <f>'将来負担比率（分子）の構造'!I$42</f>
        <v>2013</v>
      </c>
      <c r="C65" s="163"/>
      <c r="D65" s="163"/>
      <c r="E65" s="163">
        <f>'将来負担比率（分子）の構造'!J$42</f>
        <v>9189</v>
      </c>
      <c r="F65" s="163"/>
      <c r="G65" s="163"/>
      <c r="H65" s="163">
        <f>'将来負担比率（分子）の構造'!K$42</f>
        <v>8666</v>
      </c>
      <c r="I65" s="163"/>
      <c r="J65" s="163"/>
      <c r="K65" s="163">
        <f>'将来負担比率（分子）の構造'!L$42</f>
        <v>7764</v>
      </c>
      <c r="L65" s="163"/>
      <c r="M65" s="163"/>
      <c r="N65" s="163">
        <f>'将来負担比率（分子）の構造'!M$42</f>
        <v>2848</v>
      </c>
      <c r="O65" s="163"/>
      <c r="P65" s="163"/>
    </row>
    <row r="66" spans="1:16" x14ac:dyDescent="0.15">
      <c r="A66" s="163" t="s">
        <v>31</v>
      </c>
      <c r="B66" s="163">
        <f>'将来負担比率（分子）の構造'!I$41</f>
        <v>87227</v>
      </c>
      <c r="C66" s="163"/>
      <c r="D66" s="163"/>
      <c r="E66" s="163">
        <f>'将来負担比率（分子）の構造'!J$41</f>
        <v>85909</v>
      </c>
      <c r="F66" s="163"/>
      <c r="G66" s="163"/>
      <c r="H66" s="163">
        <f>'将来負担比率（分子）の構造'!K$41</f>
        <v>85078</v>
      </c>
      <c r="I66" s="163"/>
      <c r="J66" s="163"/>
      <c r="K66" s="163">
        <f>'将来負担比率（分子）の構造'!L$41</f>
        <v>84238</v>
      </c>
      <c r="L66" s="163"/>
      <c r="M66" s="163"/>
      <c r="N66" s="163">
        <f>'将来負担比率（分子）の構造'!M$41</f>
        <v>87531</v>
      </c>
      <c r="O66" s="163"/>
      <c r="P66" s="163"/>
    </row>
    <row r="67" spans="1:16" x14ac:dyDescent="0.15">
      <c r="A67" s="163" t="s">
        <v>71</v>
      </c>
      <c r="B67" s="163" t="e">
        <f>NA()</f>
        <v>#N/A</v>
      </c>
      <c r="C67" s="163">
        <f>IF(ISNUMBER('将来負担比率（分子）の構造'!I$53), IF('将来負担比率（分子）の構造'!I$53 &lt; 0, 0, '将来負担比率（分子）の構造'!I$53), NA())</f>
        <v>29405</v>
      </c>
      <c r="D67" s="163" t="e">
        <f>NA()</f>
        <v>#N/A</v>
      </c>
      <c r="E67" s="163" t="e">
        <f>NA()</f>
        <v>#N/A</v>
      </c>
      <c r="F67" s="163">
        <f>IF(ISNUMBER('将来負担比率（分子）の構造'!J$53), IF('将来負担比率（分子）の構造'!J$53 &lt; 0, 0, '将来負担比率（分子）の構造'!J$53), NA())</f>
        <v>35071</v>
      </c>
      <c r="G67" s="163" t="e">
        <f>NA()</f>
        <v>#N/A</v>
      </c>
      <c r="H67" s="163" t="e">
        <f>NA()</f>
        <v>#N/A</v>
      </c>
      <c r="I67" s="163">
        <f>IF(ISNUMBER('将来負担比率（分子）の構造'!K$53), IF('将来負担比率（分子）の構造'!K$53 &lt; 0, 0, '将来負担比率（分子）の構造'!K$53), NA())</f>
        <v>32627</v>
      </c>
      <c r="J67" s="163" t="e">
        <f>NA()</f>
        <v>#N/A</v>
      </c>
      <c r="K67" s="163" t="e">
        <f>NA()</f>
        <v>#N/A</v>
      </c>
      <c r="L67" s="163">
        <f>IF(ISNUMBER('将来負担比率（分子）の構造'!L$53), IF('将来負担比率（分子）の構造'!L$53 &lt; 0, 0, '将来負担比率（分子）の構造'!L$53), NA())</f>
        <v>30973</v>
      </c>
      <c r="M67" s="163" t="e">
        <f>NA()</f>
        <v>#N/A</v>
      </c>
      <c r="N67" s="163" t="e">
        <f>NA()</f>
        <v>#N/A</v>
      </c>
      <c r="O67" s="163">
        <f>IF(ISNUMBER('将来負担比率（分子）の構造'!M$53), IF('将来負担比率（分子）の構造'!M$53 &lt; 0, 0, '将来負担比率（分子）の構造'!M$53), NA())</f>
        <v>29539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7733</v>
      </c>
      <c r="C72" s="167">
        <f>基金残高に係る経年分析!G55</f>
        <v>8977</v>
      </c>
      <c r="D72" s="167">
        <f>基金残高に係る経年分析!H55</f>
        <v>9309</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6352</v>
      </c>
      <c r="C74" s="167">
        <f>基金残高に係る経年分析!G57</f>
        <v>7785</v>
      </c>
      <c r="D74" s="167">
        <f>基金残高に係る経年分析!H57</f>
        <v>9432</v>
      </c>
    </row>
  </sheetData>
  <sheetProtection algorithmName="SHA-512" hashValue="jQI/bhaA7wimnd3Z3viaMMcWo1JjUhm1TqEWHuA96w2gyTr8YZFcx5Tijv/GAe/mLov/fOqkV8FHaq8Oh438sw==" saltValue="v5/lGVMUfgRphRqLpMdL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47005003</v>
      </c>
      <c r="S5" s="677"/>
      <c r="T5" s="677"/>
      <c r="U5" s="677"/>
      <c r="V5" s="677"/>
      <c r="W5" s="677"/>
      <c r="X5" s="677"/>
      <c r="Y5" s="702"/>
      <c r="Z5" s="715">
        <v>40.700000000000003</v>
      </c>
      <c r="AA5" s="715"/>
      <c r="AB5" s="715"/>
      <c r="AC5" s="715"/>
      <c r="AD5" s="716">
        <v>43261249</v>
      </c>
      <c r="AE5" s="716"/>
      <c r="AF5" s="716"/>
      <c r="AG5" s="716"/>
      <c r="AH5" s="716"/>
      <c r="AI5" s="716"/>
      <c r="AJ5" s="716"/>
      <c r="AK5" s="716"/>
      <c r="AL5" s="703">
        <v>78.599999999999994</v>
      </c>
      <c r="AM5" s="685"/>
      <c r="AN5" s="685"/>
      <c r="AO5" s="704"/>
      <c r="AP5" s="679" t="s">
        <v>216</v>
      </c>
      <c r="AQ5" s="680"/>
      <c r="AR5" s="680"/>
      <c r="AS5" s="680"/>
      <c r="AT5" s="680"/>
      <c r="AU5" s="680"/>
      <c r="AV5" s="680"/>
      <c r="AW5" s="680"/>
      <c r="AX5" s="680"/>
      <c r="AY5" s="680"/>
      <c r="AZ5" s="680"/>
      <c r="BA5" s="680"/>
      <c r="BB5" s="680"/>
      <c r="BC5" s="680"/>
      <c r="BD5" s="680"/>
      <c r="BE5" s="680"/>
      <c r="BF5" s="681"/>
      <c r="BG5" s="621">
        <v>43261249</v>
      </c>
      <c r="BH5" s="622"/>
      <c r="BI5" s="622"/>
      <c r="BJ5" s="622"/>
      <c r="BK5" s="622"/>
      <c r="BL5" s="622"/>
      <c r="BM5" s="622"/>
      <c r="BN5" s="623"/>
      <c r="BO5" s="659">
        <v>92</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685266</v>
      </c>
      <c r="S6" s="622"/>
      <c r="T6" s="622"/>
      <c r="U6" s="622"/>
      <c r="V6" s="622"/>
      <c r="W6" s="622"/>
      <c r="X6" s="622"/>
      <c r="Y6" s="623"/>
      <c r="Z6" s="659">
        <v>0.6</v>
      </c>
      <c r="AA6" s="659"/>
      <c r="AB6" s="659"/>
      <c r="AC6" s="659"/>
      <c r="AD6" s="660">
        <v>685266</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43261249</v>
      </c>
      <c r="BH6" s="622"/>
      <c r="BI6" s="622"/>
      <c r="BJ6" s="622"/>
      <c r="BK6" s="622"/>
      <c r="BL6" s="622"/>
      <c r="BM6" s="622"/>
      <c r="BN6" s="623"/>
      <c r="BO6" s="659">
        <v>92</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488546</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487778</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20019</v>
      </c>
      <c r="S7" s="622"/>
      <c r="T7" s="622"/>
      <c r="U7" s="622"/>
      <c r="V7" s="622"/>
      <c r="W7" s="622"/>
      <c r="X7" s="622"/>
      <c r="Y7" s="623"/>
      <c r="Z7" s="659">
        <v>0</v>
      </c>
      <c r="AA7" s="659"/>
      <c r="AB7" s="659"/>
      <c r="AC7" s="659"/>
      <c r="AD7" s="660">
        <v>20019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17046129</v>
      </c>
      <c r="BH7" s="622"/>
      <c r="BI7" s="622"/>
      <c r="BJ7" s="622"/>
      <c r="BK7" s="622"/>
      <c r="BL7" s="622"/>
      <c r="BM7" s="622"/>
      <c r="BN7" s="623"/>
      <c r="BO7" s="659">
        <v>36.299999999999997</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9644661</v>
      </c>
      <c r="CS7" s="622"/>
      <c r="CT7" s="622"/>
      <c r="CU7" s="622"/>
      <c r="CV7" s="622"/>
      <c r="CW7" s="622"/>
      <c r="CX7" s="622"/>
      <c r="CY7" s="623"/>
      <c r="CZ7" s="659">
        <v>8.6999999999999993</v>
      </c>
      <c r="DA7" s="659"/>
      <c r="DB7" s="659"/>
      <c r="DC7" s="659"/>
      <c r="DD7" s="627">
        <v>699251</v>
      </c>
      <c r="DE7" s="622"/>
      <c r="DF7" s="622"/>
      <c r="DG7" s="622"/>
      <c r="DH7" s="622"/>
      <c r="DI7" s="622"/>
      <c r="DJ7" s="622"/>
      <c r="DK7" s="622"/>
      <c r="DL7" s="622"/>
      <c r="DM7" s="622"/>
      <c r="DN7" s="622"/>
      <c r="DO7" s="622"/>
      <c r="DP7" s="623"/>
      <c r="DQ7" s="627">
        <v>7793946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368242</v>
      </c>
      <c r="S8" s="622"/>
      <c r="T8" s="622"/>
      <c r="U8" s="622"/>
      <c r="V8" s="622"/>
      <c r="W8" s="622"/>
      <c r="X8" s="622"/>
      <c r="Y8" s="623"/>
      <c r="Z8" s="659">
        <v>0.3</v>
      </c>
      <c r="AA8" s="659"/>
      <c r="AB8" s="659"/>
      <c r="AC8" s="659"/>
      <c r="AD8" s="660">
        <v>368242</v>
      </c>
      <c r="AE8" s="660"/>
      <c r="AF8" s="660"/>
      <c r="AG8" s="660"/>
      <c r="AH8" s="660"/>
      <c r="AI8" s="660"/>
      <c r="AJ8" s="660"/>
      <c r="AK8" s="660"/>
      <c r="AL8" s="624">
        <v>0.7</v>
      </c>
      <c r="AM8" s="625"/>
      <c r="AN8" s="625"/>
      <c r="AO8" s="661"/>
      <c r="AP8" s="618" t="s">
        <v>227</v>
      </c>
      <c r="AQ8" s="619"/>
      <c r="AR8" s="619"/>
      <c r="AS8" s="619"/>
      <c r="AT8" s="619"/>
      <c r="AU8" s="619"/>
      <c r="AV8" s="619"/>
      <c r="AW8" s="619"/>
      <c r="AX8" s="619"/>
      <c r="AY8" s="619"/>
      <c r="AZ8" s="619"/>
      <c r="BA8" s="619"/>
      <c r="BB8" s="619"/>
      <c r="BC8" s="619"/>
      <c r="BD8" s="619"/>
      <c r="BE8" s="619"/>
      <c r="BF8" s="620"/>
      <c r="BG8" s="621">
        <v>408425</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41786357</v>
      </c>
      <c r="CS8" s="622"/>
      <c r="CT8" s="622"/>
      <c r="CU8" s="622"/>
      <c r="CV8" s="622"/>
      <c r="CW8" s="622"/>
      <c r="CX8" s="622"/>
      <c r="CY8" s="623"/>
      <c r="CZ8" s="659">
        <v>37.700000000000003</v>
      </c>
      <c r="DA8" s="659"/>
      <c r="DB8" s="659"/>
      <c r="DC8" s="659"/>
      <c r="DD8" s="627">
        <v>379663</v>
      </c>
      <c r="DE8" s="622"/>
      <c r="DF8" s="622"/>
      <c r="DG8" s="622"/>
      <c r="DH8" s="622"/>
      <c r="DI8" s="622"/>
      <c r="DJ8" s="622"/>
      <c r="DK8" s="622"/>
      <c r="DL8" s="622"/>
      <c r="DM8" s="622"/>
      <c r="DN8" s="622"/>
      <c r="DO8" s="622"/>
      <c r="DP8" s="623"/>
      <c r="DQ8" s="627">
        <v>20050470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634804</v>
      </c>
      <c r="S9" s="622"/>
      <c r="T9" s="622"/>
      <c r="U9" s="622"/>
      <c r="V9" s="622"/>
      <c r="W9" s="622"/>
      <c r="X9" s="622"/>
      <c r="Y9" s="623"/>
      <c r="Z9" s="659">
        <v>0.5</v>
      </c>
      <c r="AA9" s="659"/>
      <c r="AB9" s="659"/>
      <c r="AC9" s="659"/>
      <c r="AD9" s="660">
        <v>634804</v>
      </c>
      <c r="AE9" s="660"/>
      <c r="AF9" s="660"/>
      <c r="AG9" s="660"/>
      <c r="AH9" s="660"/>
      <c r="AI9" s="660"/>
      <c r="AJ9" s="660"/>
      <c r="AK9" s="660"/>
      <c r="AL9" s="624">
        <v>1.2</v>
      </c>
      <c r="AM9" s="625"/>
      <c r="AN9" s="625"/>
      <c r="AO9" s="661"/>
      <c r="AP9" s="618" t="s">
        <v>230</v>
      </c>
      <c r="AQ9" s="619"/>
      <c r="AR9" s="619"/>
      <c r="AS9" s="619"/>
      <c r="AT9" s="619"/>
      <c r="AU9" s="619"/>
      <c r="AV9" s="619"/>
      <c r="AW9" s="619"/>
      <c r="AX9" s="619"/>
      <c r="AY9" s="619"/>
      <c r="AZ9" s="619"/>
      <c r="BA9" s="619"/>
      <c r="BB9" s="619"/>
      <c r="BC9" s="619"/>
      <c r="BD9" s="619"/>
      <c r="BE9" s="619"/>
      <c r="BF9" s="620"/>
      <c r="BG9" s="621">
        <v>14060454</v>
      </c>
      <c r="BH9" s="622"/>
      <c r="BI9" s="622"/>
      <c r="BJ9" s="622"/>
      <c r="BK9" s="622"/>
      <c r="BL9" s="622"/>
      <c r="BM9" s="622"/>
      <c r="BN9" s="623"/>
      <c r="BO9" s="659">
        <v>29.9</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11126762</v>
      </c>
      <c r="CS9" s="622"/>
      <c r="CT9" s="622"/>
      <c r="CU9" s="622"/>
      <c r="CV9" s="622"/>
      <c r="CW9" s="622"/>
      <c r="CX9" s="622"/>
      <c r="CY9" s="623"/>
      <c r="CZ9" s="659">
        <v>10</v>
      </c>
      <c r="DA9" s="659"/>
      <c r="DB9" s="659"/>
      <c r="DC9" s="659"/>
      <c r="DD9" s="627">
        <v>635623</v>
      </c>
      <c r="DE9" s="622"/>
      <c r="DF9" s="622"/>
      <c r="DG9" s="622"/>
      <c r="DH9" s="622"/>
      <c r="DI9" s="622"/>
      <c r="DJ9" s="622"/>
      <c r="DK9" s="622"/>
      <c r="DL9" s="622"/>
      <c r="DM9" s="622"/>
      <c r="DN9" s="622"/>
      <c r="DO9" s="622"/>
      <c r="DP9" s="623"/>
      <c r="DQ9" s="627">
        <v>7862228</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803086</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259243</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152579</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6617849</v>
      </c>
      <c r="S11" s="622"/>
      <c r="T11" s="622"/>
      <c r="U11" s="622"/>
      <c r="V11" s="622"/>
      <c r="W11" s="622"/>
      <c r="X11" s="622"/>
      <c r="Y11" s="623"/>
      <c r="Z11" s="624">
        <v>5.7</v>
      </c>
      <c r="AA11" s="625"/>
      <c r="AB11" s="625"/>
      <c r="AC11" s="626"/>
      <c r="AD11" s="627">
        <v>6617849</v>
      </c>
      <c r="AE11" s="622"/>
      <c r="AF11" s="622"/>
      <c r="AG11" s="622"/>
      <c r="AH11" s="622"/>
      <c r="AI11" s="622"/>
      <c r="AJ11" s="622"/>
      <c r="AK11" s="623"/>
      <c r="AL11" s="624">
        <v>12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1774164</v>
      </c>
      <c r="BH11" s="622"/>
      <c r="BI11" s="622"/>
      <c r="BJ11" s="622"/>
      <c r="BK11" s="622"/>
      <c r="BL11" s="622"/>
      <c r="BM11" s="622"/>
      <c r="BN11" s="623"/>
      <c r="BO11" s="659">
        <v>3.8</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940357</v>
      </c>
      <c r="CS11" s="622"/>
      <c r="CT11" s="622"/>
      <c r="CU11" s="622"/>
      <c r="CV11" s="622"/>
      <c r="CW11" s="622"/>
      <c r="CX11" s="622"/>
      <c r="CY11" s="623"/>
      <c r="CZ11" s="659">
        <v>0.8</v>
      </c>
      <c r="DA11" s="659"/>
      <c r="DB11" s="659"/>
      <c r="DC11" s="659"/>
      <c r="DD11" s="627">
        <v>348103</v>
      </c>
      <c r="DE11" s="622"/>
      <c r="DF11" s="622"/>
      <c r="DG11" s="622"/>
      <c r="DH11" s="622"/>
      <c r="DI11" s="622"/>
      <c r="DJ11" s="622"/>
      <c r="DK11" s="622"/>
      <c r="DL11" s="622"/>
      <c r="DM11" s="622"/>
      <c r="DN11" s="622"/>
      <c r="DO11" s="622"/>
      <c r="DP11" s="623"/>
      <c r="DQ11" s="627">
        <v>653358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66469</v>
      </c>
      <c r="S12" s="622"/>
      <c r="T12" s="622"/>
      <c r="U12" s="622"/>
      <c r="V12" s="622"/>
      <c r="W12" s="622"/>
      <c r="X12" s="622"/>
      <c r="Y12" s="623"/>
      <c r="Z12" s="659">
        <v>0.1</v>
      </c>
      <c r="AA12" s="659"/>
      <c r="AB12" s="659"/>
      <c r="AC12" s="659"/>
      <c r="AD12" s="660">
        <v>66469</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23326464</v>
      </c>
      <c r="BH12" s="622"/>
      <c r="BI12" s="622"/>
      <c r="BJ12" s="622"/>
      <c r="BK12" s="622"/>
      <c r="BL12" s="622"/>
      <c r="BM12" s="622"/>
      <c r="BN12" s="623"/>
      <c r="BO12" s="659">
        <v>49.6</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5251879</v>
      </c>
      <c r="CS12" s="622"/>
      <c r="CT12" s="622"/>
      <c r="CU12" s="622"/>
      <c r="CV12" s="622"/>
      <c r="CW12" s="622"/>
      <c r="CX12" s="622"/>
      <c r="CY12" s="623"/>
      <c r="CZ12" s="659">
        <v>4.7</v>
      </c>
      <c r="DA12" s="659"/>
      <c r="DB12" s="659"/>
      <c r="DC12" s="659"/>
      <c r="DD12" s="627">
        <v>707907</v>
      </c>
      <c r="DE12" s="622"/>
      <c r="DF12" s="622"/>
      <c r="DG12" s="622"/>
      <c r="DH12" s="622"/>
      <c r="DI12" s="622"/>
      <c r="DJ12" s="622"/>
      <c r="DK12" s="622"/>
      <c r="DL12" s="622"/>
      <c r="DM12" s="622"/>
      <c r="DN12" s="622"/>
      <c r="DO12" s="622"/>
      <c r="DP12" s="623"/>
      <c r="DQ12" s="627">
        <v>1006333</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23270585</v>
      </c>
      <c r="BH13" s="622"/>
      <c r="BI13" s="622"/>
      <c r="BJ13" s="622"/>
      <c r="BK13" s="622"/>
      <c r="BL13" s="622"/>
      <c r="BM13" s="622"/>
      <c r="BN13" s="623"/>
      <c r="BO13" s="659">
        <v>49.5</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11509221</v>
      </c>
      <c r="CS13" s="622"/>
      <c r="CT13" s="622"/>
      <c r="CU13" s="622"/>
      <c r="CV13" s="622"/>
      <c r="CW13" s="622"/>
      <c r="CX13" s="622"/>
      <c r="CY13" s="623"/>
      <c r="CZ13" s="659">
        <v>10.4</v>
      </c>
      <c r="DA13" s="659"/>
      <c r="DB13" s="659"/>
      <c r="DC13" s="659"/>
      <c r="DD13" s="627">
        <v>7440731</v>
      </c>
      <c r="DE13" s="622"/>
      <c r="DF13" s="622"/>
      <c r="DG13" s="622"/>
      <c r="DH13" s="622"/>
      <c r="DI13" s="622"/>
      <c r="DJ13" s="622"/>
      <c r="DK13" s="622"/>
      <c r="DL13" s="622"/>
      <c r="DM13" s="622"/>
      <c r="DN13" s="622"/>
      <c r="DO13" s="622"/>
      <c r="DP13" s="623"/>
      <c r="DQ13" s="627">
        <v>5957612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910637</v>
      </c>
      <c r="BH14" s="622"/>
      <c r="BI14" s="622"/>
      <c r="BJ14" s="622"/>
      <c r="BK14" s="622"/>
      <c r="BL14" s="622"/>
      <c r="BM14" s="622"/>
      <c r="BN14" s="623"/>
      <c r="BO14" s="659">
        <v>1.9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3785252</v>
      </c>
      <c r="CS14" s="622"/>
      <c r="CT14" s="622"/>
      <c r="CU14" s="622"/>
      <c r="CV14" s="622"/>
      <c r="CW14" s="622"/>
      <c r="CX14" s="622"/>
      <c r="CY14" s="623"/>
      <c r="CZ14" s="659">
        <v>3.4</v>
      </c>
      <c r="DA14" s="659"/>
      <c r="DB14" s="659"/>
      <c r="DC14" s="659"/>
      <c r="DD14" s="627">
        <v>517171</v>
      </c>
      <c r="DE14" s="622"/>
      <c r="DF14" s="622"/>
      <c r="DG14" s="622"/>
      <c r="DH14" s="622"/>
      <c r="DI14" s="622"/>
      <c r="DJ14" s="622"/>
      <c r="DK14" s="622"/>
      <c r="DL14" s="622"/>
      <c r="DM14" s="622"/>
      <c r="DN14" s="622"/>
      <c r="DO14" s="622"/>
      <c r="DP14" s="623"/>
      <c r="DQ14" s="627">
        <v>3116243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115960</v>
      </c>
      <c r="S15" s="622"/>
      <c r="T15" s="622"/>
      <c r="U15" s="622"/>
      <c r="V15" s="622"/>
      <c r="W15" s="622"/>
      <c r="X15" s="622"/>
      <c r="Y15" s="623"/>
      <c r="Z15" s="659">
        <v>0.1</v>
      </c>
      <c r="AA15" s="659"/>
      <c r="AB15" s="659"/>
      <c r="AC15" s="659"/>
      <c r="AD15" s="660">
        <v>115960</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1978019</v>
      </c>
      <c r="BH15" s="622"/>
      <c r="BI15" s="622"/>
      <c r="BJ15" s="622"/>
      <c r="BK15" s="622"/>
      <c r="BL15" s="622"/>
      <c r="BM15" s="622"/>
      <c r="BN15" s="623"/>
      <c r="BO15" s="659">
        <v>4.2</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17977026</v>
      </c>
      <c r="CS15" s="622"/>
      <c r="CT15" s="622"/>
      <c r="CU15" s="622"/>
      <c r="CV15" s="622"/>
      <c r="CW15" s="622"/>
      <c r="CX15" s="622"/>
      <c r="CY15" s="623"/>
      <c r="CZ15" s="659">
        <v>16.2</v>
      </c>
      <c r="DA15" s="659"/>
      <c r="DB15" s="659"/>
      <c r="DC15" s="659"/>
      <c r="DD15" s="627">
        <v>7662278</v>
      </c>
      <c r="DE15" s="622"/>
      <c r="DF15" s="622"/>
      <c r="DG15" s="622"/>
      <c r="DH15" s="622"/>
      <c r="DI15" s="622"/>
      <c r="DJ15" s="622"/>
      <c r="DK15" s="622"/>
      <c r="DL15" s="622"/>
      <c r="DM15" s="622"/>
      <c r="DN15" s="622"/>
      <c r="DO15" s="622"/>
      <c r="DP15" s="623"/>
      <c r="DQ15" s="627">
        <v>8871243</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776395</v>
      </c>
      <c r="S16" s="622"/>
      <c r="T16" s="622"/>
      <c r="U16" s="622"/>
      <c r="V16" s="622"/>
      <c r="W16" s="622"/>
      <c r="X16" s="622"/>
      <c r="Y16" s="623"/>
      <c r="Z16" s="659">
        <v>0.7</v>
      </c>
      <c r="AA16" s="659"/>
      <c r="AB16" s="659"/>
      <c r="AC16" s="659"/>
      <c r="AD16" s="660">
        <v>776395</v>
      </c>
      <c r="AE16" s="660"/>
      <c r="AF16" s="660"/>
      <c r="AG16" s="660"/>
      <c r="AH16" s="660"/>
      <c r="AI16" s="660"/>
      <c r="AJ16" s="660"/>
      <c r="AK16" s="660"/>
      <c r="AL16" s="624">
        <v>1.4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271203</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239551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1540024</v>
      </c>
      <c r="S17" s="622"/>
      <c r="T17" s="622"/>
      <c r="U17" s="622"/>
      <c r="V17" s="622"/>
      <c r="W17" s="622"/>
      <c r="X17" s="622"/>
      <c r="Y17" s="623"/>
      <c r="Z17" s="659">
        <v>1.3</v>
      </c>
      <c r="AA17" s="659"/>
      <c r="AB17" s="659"/>
      <c r="AC17" s="659"/>
      <c r="AD17" s="660">
        <v>1540024</v>
      </c>
      <c r="AE17" s="660"/>
      <c r="AF17" s="660"/>
      <c r="AG17" s="660"/>
      <c r="AH17" s="660"/>
      <c r="AI17" s="660"/>
      <c r="AJ17" s="660"/>
      <c r="AK17" s="660"/>
      <c r="AL17" s="624">
        <v>2.8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7811403</v>
      </c>
      <c r="CS17" s="622"/>
      <c r="CT17" s="622"/>
      <c r="CU17" s="622"/>
      <c r="CV17" s="622"/>
      <c r="CW17" s="622"/>
      <c r="CX17" s="622"/>
      <c r="CY17" s="623"/>
      <c r="CZ17" s="659">
        <v>7</v>
      </c>
      <c r="DA17" s="659"/>
      <c r="DB17" s="659"/>
      <c r="DC17" s="659"/>
      <c r="DD17" s="627" t="s">
        <v>122</v>
      </c>
      <c r="DE17" s="622"/>
      <c r="DF17" s="622"/>
      <c r="DG17" s="622"/>
      <c r="DH17" s="622"/>
      <c r="DI17" s="622"/>
      <c r="DJ17" s="622"/>
      <c r="DK17" s="622"/>
      <c r="DL17" s="622"/>
      <c r="DM17" s="622"/>
      <c r="DN17" s="622"/>
      <c r="DO17" s="622"/>
      <c r="DP17" s="623"/>
      <c r="DQ17" s="627">
        <v>7569441</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321845</v>
      </c>
      <c r="S18" s="622"/>
      <c r="T18" s="622"/>
      <c r="U18" s="622"/>
      <c r="V18" s="622"/>
      <c r="W18" s="622"/>
      <c r="X18" s="622"/>
      <c r="Y18" s="623"/>
      <c r="Z18" s="659">
        <v>0.3</v>
      </c>
      <c r="AA18" s="659"/>
      <c r="AB18" s="659"/>
      <c r="AC18" s="659"/>
      <c r="AD18" s="660">
        <v>321845</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1170016</v>
      </c>
      <c r="S19" s="622"/>
      <c r="T19" s="622"/>
      <c r="U19" s="622"/>
      <c r="V19" s="622"/>
      <c r="W19" s="622"/>
      <c r="X19" s="622"/>
      <c r="Y19" s="623"/>
      <c r="Z19" s="659">
        <v>1</v>
      </c>
      <c r="AA19" s="659"/>
      <c r="AB19" s="659"/>
      <c r="AC19" s="659"/>
      <c r="AD19" s="660">
        <v>1170016</v>
      </c>
      <c r="AE19" s="660"/>
      <c r="AF19" s="660"/>
      <c r="AG19" s="660"/>
      <c r="AH19" s="660"/>
      <c r="AI19" s="660"/>
      <c r="AJ19" s="660"/>
      <c r="AK19" s="660"/>
      <c r="AL19" s="624">
        <v>2.1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3743754</v>
      </c>
      <c r="BH19" s="622"/>
      <c r="BI19" s="622"/>
      <c r="BJ19" s="622"/>
      <c r="BK19" s="622"/>
      <c r="BL19" s="622"/>
      <c r="BM19" s="622"/>
      <c r="BN19" s="623"/>
      <c r="BO19" s="659">
        <v>8</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48163</v>
      </c>
      <c r="S20" s="622"/>
      <c r="T20" s="622"/>
      <c r="U20" s="622"/>
      <c r="V20" s="622"/>
      <c r="W20" s="622"/>
      <c r="X20" s="622"/>
      <c r="Y20" s="623"/>
      <c r="Z20" s="659">
        <v>0</v>
      </c>
      <c r="AA20" s="659"/>
      <c r="AB20" s="659"/>
      <c r="AC20" s="659"/>
      <c r="AD20" s="660">
        <v>48163</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3743754</v>
      </c>
      <c r="BH20" s="622"/>
      <c r="BI20" s="622"/>
      <c r="BJ20" s="622"/>
      <c r="BK20" s="622"/>
      <c r="BL20" s="622"/>
      <c r="BM20" s="622"/>
      <c r="BN20" s="623"/>
      <c r="BO20" s="659">
        <v>8</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110851910</v>
      </c>
      <c r="CS20" s="622"/>
      <c r="CT20" s="622"/>
      <c r="CU20" s="622"/>
      <c r="CV20" s="622"/>
      <c r="CW20" s="622"/>
      <c r="CX20" s="622"/>
      <c r="CY20" s="623"/>
      <c r="CZ20" s="659">
        <v>100</v>
      </c>
      <c r="DA20" s="659"/>
      <c r="DB20" s="659"/>
      <c r="DC20" s="659"/>
      <c r="DD20" s="627">
        <v>18390727</v>
      </c>
      <c r="DE20" s="622"/>
      <c r="DF20" s="622"/>
      <c r="DG20" s="622"/>
      <c r="DH20" s="622"/>
      <c r="DI20" s="622"/>
      <c r="DJ20" s="622"/>
      <c r="DK20" s="622"/>
      <c r="DL20" s="622"/>
      <c r="DM20" s="622"/>
      <c r="DN20" s="622"/>
      <c r="DO20" s="622"/>
      <c r="DP20" s="623"/>
      <c r="DQ20" s="627">
        <v>63760782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1158168</v>
      </c>
      <c r="S21" s="622"/>
      <c r="T21" s="622"/>
      <c r="U21" s="622"/>
      <c r="V21" s="622"/>
      <c r="W21" s="622"/>
      <c r="X21" s="622"/>
      <c r="Y21" s="623"/>
      <c r="Z21" s="659">
        <v>1</v>
      </c>
      <c r="AA21" s="659"/>
      <c r="AB21" s="659"/>
      <c r="AC21" s="659"/>
      <c r="AD21" s="660">
        <v>638260</v>
      </c>
      <c r="AE21" s="660"/>
      <c r="AF21" s="660"/>
      <c r="AG21" s="660"/>
      <c r="AH21" s="660"/>
      <c r="AI21" s="660"/>
      <c r="AJ21" s="660"/>
      <c r="AK21" s="660"/>
      <c r="AL21" s="624">
        <v>1.2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638260</v>
      </c>
      <c r="S22" s="622"/>
      <c r="T22" s="622"/>
      <c r="U22" s="622"/>
      <c r="V22" s="622"/>
      <c r="W22" s="622"/>
      <c r="X22" s="622"/>
      <c r="Y22" s="623"/>
      <c r="Z22" s="659">
        <v>0.6</v>
      </c>
      <c r="AA22" s="659"/>
      <c r="AB22" s="659"/>
      <c r="AC22" s="659"/>
      <c r="AD22" s="660">
        <v>638260</v>
      </c>
      <c r="AE22" s="660"/>
      <c r="AF22" s="660"/>
      <c r="AG22" s="660"/>
      <c r="AH22" s="660"/>
      <c r="AI22" s="660"/>
      <c r="AJ22" s="660"/>
      <c r="AK22" s="660"/>
      <c r="AL22" s="624">
        <v>1.2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519908</v>
      </c>
      <c r="S23" s="622"/>
      <c r="T23" s="622"/>
      <c r="U23" s="622"/>
      <c r="V23" s="622"/>
      <c r="W23" s="622"/>
      <c r="X23" s="622"/>
      <c r="Y23" s="623"/>
      <c r="Z23" s="659">
        <v>0.4</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3743754</v>
      </c>
      <c r="BH23" s="622"/>
      <c r="BI23" s="622"/>
      <c r="BJ23" s="622"/>
      <c r="BK23" s="622"/>
      <c r="BL23" s="622"/>
      <c r="BM23" s="622"/>
      <c r="BN23" s="623"/>
      <c r="BO23" s="659">
        <v>8</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54575362</v>
      </c>
      <c r="CS24" s="677"/>
      <c r="CT24" s="677"/>
      <c r="CU24" s="677"/>
      <c r="CV24" s="677"/>
      <c r="CW24" s="677"/>
      <c r="CX24" s="677"/>
      <c r="CY24" s="702"/>
      <c r="CZ24" s="703">
        <v>49.2</v>
      </c>
      <c r="DA24" s="685"/>
      <c r="DB24" s="685"/>
      <c r="DC24" s="705"/>
      <c r="DD24" s="701">
        <v>34670576</v>
      </c>
      <c r="DE24" s="677"/>
      <c r="DF24" s="677"/>
      <c r="DG24" s="677"/>
      <c r="DH24" s="677"/>
      <c r="DI24" s="677"/>
      <c r="DJ24" s="677"/>
      <c r="DK24" s="702"/>
      <c r="DL24" s="701">
        <v>31135060</v>
      </c>
      <c r="DM24" s="677"/>
      <c r="DN24" s="677"/>
      <c r="DO24" s="677"/>
      <c r="DP24" s="677"/>
      <c r="DQ24" s="677"/>
      <c r="DR24" s="677"/>
      <c r="DS24" s="677"/>
      <c r="DT24" s="677"/>
      <c r="DU24" s="677"/>
      <c r="DV24" s="702"/>
      <c r="DW24" s="703">
        <v>56.6</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58988199</v>
      </c>
      <c r="S25" s="622"/>
      <c r="T25" s="622"/>
      <c r="U25" s="622"/>
      <c r="V25" s="622"/>
      <c r="W25" s="622"/>
      <c r="X25" s="622"/>
      <c r="Y25" s="623"/>
      <c r="Z25" s="659">
        <v>51.1</v>
      </c>
      <c r="AA25" s="659"/>
      <c r="AB25" s="659"/>
      <c r="AC25" s="659"/>
      <c r="AD25" s="660">
        <v>54724537</v>
      </c>
      <c r="AE25" s="660"/>
      <c r="AF25" s="660"/>
      <c r="AG25" s="660"/>
      <c r="AH25" s="660"/>
      <c r="AI25" s="660"/>
      <c r="AJ25" s="660"/>
      <c r="AK25" s="660"/>
      <c r="AL25" s="624">
        <v>99.5</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19139221</v>
      </c>
      <c r="CS25" s="634"/>
      <c r="CT25" s="634"/>
      <c r="CU25" s="634"/>
      <c r="CV25" s="634"/>
      <c r="CW25" s="634"/>
      <c r="CX25" s="634"/>
      <c r="CY25" s="635"/>
      <c r="CZ25" s="624">
        <v>17.3</v>
      </c>
      <c r="DA25" s="636"/>
      <c r="DB25" s="636"/>
      <c r="DC25" s="637"/>
      <c r="DD25" s="627">
        <v>17585656</v>
      </c>
      <c r="DE25" s="634"/>
      <c r="DF25" s="634"/>
      <c r="DG25" s="634"/>
      <c r="DH25" s="634"/>
      <c r="DI25" s="634"/>
      <c r="DJ25" s="634"/>
      <c r="DK25" s="635"/>
      <c r="DL25" s="627">
        <v>17292682</v>
      </c>
      <c r="DM25" s="634"/>
      <c r="DN25" s="634"/>
      <c r="DO25" s="634"/>
      <c r="DP25" s="634"/>
      <c r="DQ25" s="634"/>
      <c r="DR25" s="634"/>
      <c r="DS25" s="634"/>
      <c r="DT25" s="634"/>
      <c r="DU25" s="634"/>
      <c r="DV25" s="635"/>
      <c r="DW25" s="624">
        <v>31.4</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38852</v>
      </c>
      <c r="S26" s="622"/>
      <c r="T26" s="622"/>
      <c r="U26" s="622"/>
      <c r="V26" s="622"/>
      <c r="W26" s="622"/>
      <c r="X26" s="622"/>
      <c r="Y26" s="623"/>
      <c r="Z26" s="659">
        <v>0</v>
      </c>
      <c r="AA26" s="659"/>
      <c r="AB26" s="659"/>
      <c r="AC26" s="659"/>
      <c r="AD26" s="660">
        <v>38852</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11923598</v>
      </c>
      <c r="CS26" s="622"/>
      <c r="CT26" s="622"/>
      <c r="CU26" s="622"/>
      <c r="CV26" s="622"/>
      <c r="CW26" s="622"/>
      <c r="CX26" s="622"/>
      <c r="CY26" s="623"/>
      <c r="CZ26" s="624">
        <v>10.8</v>
      </c>
      <c r="DA26" s="636"/>
      <c r="DB26" s="636"/>
      <c r="DC26" s="637"/>
      <c r="DD26" s="627">
        <v>10838498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872076</v>
      </c>
      <c r="S27" s="622"/>
      <c r="T27" s="622"/>
      <c r="U27" s="622"/>
      <c r="V27" s="622"/>
      <c r="W27" s="622"/>
      <c r="X27" s="622"/>
      <c r="Y27" s="623"/>
      <c r="Z27" s="659">
        <v>0.8</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47005003</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27624831</v>
      </c>
      <c r="CS27" s="634"/>
      <c r="CT27" s="634"/>
      <c r="CU27" s="634"/>
      <c r="CV27" s="634"/>
      <c r="CW27" s="634"/>
      <c r="CX27" s="634"/>
      <c r="CY27" s="635"/>
      <c r="CZ27" s="624">
        <v>24.9</v>
      </c>
      <c r="DA27" s="636"/>
      <c r="DB27" s="636"/>
      <c r="DC27" s="637"/>
      <c r="DD27" s="627">
        <v>9515572</v>
      </c>
      <c r="DE27" s="634"/>
      <c r="DF27" s="634"/>
      <c r="DG27" s="634"/>
      <c r="DH27" s="634"/>
      <c r="DI27" s="634"/>
      <c r="DJ27" s="634"/>
      <c r="DK27" s="635"/>
      <c r="DL27" s="627">
        <v>6273030</v>
      </c>
      <c r="DM27" s="634"/>
      <c r="DN27" s="634"/>
      <c r="DO27" s="634"/>
      <c r="DP27" s="634"/>
      <c r="DQ27" s="634"/>
      <c r="DR27" s="634"/>
      <c r="DS27" s="634"/>
      <c r="DT27" s="634"/>
      <c r="DU27" s="634"/>
      <c r="DV27" s="635"/>
      <c r="DW27" s="624">
        <v>11.4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911621</v>
      </c>
      <c r="S28" s="622"/>
      <c r="T28" s="622"/>
      <c r="U28" s="622"/>
      <c r="V28" s="622"/>
      <c r="W28" s="622"/>
      <c r="X28" s="622"/>
      <c r="Y28" s="623"/>
      <c r="Z28" s="659">
        <v>0.8</v>
      </c>
      <c r="AA28" s="659"/>
      <c r="AB28" s="659"/>
      <c r="AC28" s="659"/>
      <c r="AD28" s="660">
        <v>163828</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7811310</v>
      </c>
      <c r="CS28" s="622"/>
      <c r="CT28" s="622"/>
      <c r="CU28" s="622"/>
      <c r="CV28" s="622"/>
      <c r="CW28" s="622"/>
      <c r="CX28" s="622"/>
      <c r="CY28" s="623"/>
      <c r="CZ28" s="624">
        <v>7</v>
      </c>
      <c r="DA28" s="636"/>
      <c r="DB28" s="636"/>
      <c r="DC28" s="637"/>
      <c r="DD28" s="627">
        <v>7569348</v>
      </c>
      <c r="DE28" s="622"/>
      <c r="DF28" s="622"/>
      <c r="DG28" s="622"/>
      <c r="DH28" s="622"/>
      <c r="DI28" s="622"/>
      <c r="DJ28" s="622"/>
      <c r="DK28" s="623"/>
      <c r="DL28" s="627">
        <v>7569348</v>
      </c>
      <c r="DM28" s="622"/>
      <c r="DN28" s="622"/>
      <c r="DO28" s="622"/>
      <c r="DP28" s="622"/>
      <c r="DQ28" s="622"/>
      <c r="DR28" s="622"/>
      <c r="DS28" s="622"/>
      <c r="DT28" s="622"/>
      <c r="DU28" s="622"/>
      <c r="DV28" s="623"/>
      <c r="DW28" s="624">
        <v>13.8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411461</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7811310</v>
      </c>
      <c r="CS29" s="634"/>
      <c r="CT29" s="634"/>
      <c r="CU29" s="634"/>
      <c r="CV29" s="634"/>
      <c r="CW29" s="634"/>
      <c r="CX29" s="634"/>
      <c r="CY29" s="635"/>
      <c r="CZ29" s="624">
        <v>7</v>
      </c>
      <c r="DA29" s="636"/>
      <c r="DB29" s="636"/>
      <c r="DC29" s="637"/>
      <c r="DD29" s="627">
        <v>7569348</v>
      </c>
      <c r="DE29" s="634"/>
      <c r="DF29" s="634"/>
      <c r="DG29" s="634"/>
      <c r="DH29" s="634"/>
      <c r="DI29" s="634"/>
      <c r="DJ29" s="634"/>
      <c r="DK29" s="635"/>
      <c r="DL29" s="627">
        <v>7569348</v>
      </c>
      <c r="DM29" s="634"/>
      <c r="DN29" s="634"/>
      <c r="DO29" s="634"/>
      <c r="DP29" s="634"/>
      <c r="DQ29" s="634"/>
      <c r="DR29" s="634"/>
      <c r="DS29" s="634"/>
      <c r="DT29" s="634"/>
      <c r="DU29" s="634"/>
      <c r="DV29" s="635"/>
      <c r="DW29" s="624">
        <v>13.8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20892997</v>
      </c>
      <c r="S30" s="622"/>
      <c r="T30" s="622"/>
      <c r="U30" s="622"/>
      <c r="V30" s="622"/>
      <c r="W30" s="622"/>
      <c r="X30" s="622"/>
      <c r="Y30" s="623"/>
      <c r="Z30" s="659">
        <v>18.100000000000001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7570470</v>
      </c>
      <c r="CS30" s="622"/>
      <c r="CT30" s="622"/>
      <c r="CU30" s="622"/>
      <c r="CV30" s="622"/>
      <c r="CW30" s="622"/>
      <c r="CX30" s="622"/>
      <c r="CY30" s="623"/>
      <c r="CZ30" s="624">
        <v>6.8</v>
      </c>
      <c r="DA30" s="636"/>
      <c r="DB30" s="636"/>
      <c r="DC30" s="637"/>
      <c r="DD30" s="627">
        <v>7336579</v>
      </c>
      <c r="DE30" s="622"/>
      <c r="DF30" s="622"/>
      <c r="DG30" s="622"/>
      <c r="DH30" s="622"/>
      <c r="DI30" s="622"/>
      <c r="DJ30" s="622"/>
      <c r="DK30" s="623"/>
      <c r="DL30" s="627">
        <v>7336579</v>
      </c>
      <c r="DM30" s="622"/>
      <c r="DN30" s="622"/>
      <c r="DO30" s="622"/>
      <c r="DP30" s="622"/>
      <c r="DQ30" s="622"/>
      <c r="DR30" s="622"/>
      <c r="DS30" s="622"/>
      <c r="DT30" s="622"/>
      <c r="DU30" s="622"/>
      <c r="DV30" s="623"/>
      <c r="DW30" s="624">
        <v>13.3</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98.7</v>
      </c>
      <c r="BN31" s="684"/>
      <c r="BO31" s="684"/>
      <c r="BP31" s="684"/>
      <c r="BQ31" s="686"/>
      <c r="BR31" s="683">
        <v>99.5</v>
      </c>
      <c r="BS31" s="684"/>
      <c r="BT31" s="684"/>
      <c r="BU31" s="684"/>
      <c r="BV31" s="684"/>
      <c r="BW31" s="684"/>
      <c r="BX31" s="685">
        <v>98.6</v>
      </c>
      <c r="BY31" s="684"/>
      <c r="BZ31" s="684"/>
      <c r="CA31" s="684"/>
      <c r="CB31" s="686"/>
      <c r="CD31" s="642"/>
      <c r="CE31" s="643"/>
      <c r="CF31" s="618" t="s">
        <v>300</v>
      </c>
      <c r="CG31" s="619"/>
      <c r="CH31" s="619"/>
      <c r="CI31" s="619"/>
      <c r="CJ31" s="619"/>
      <c r="CK31" s="619"/>
      <c r="CL31" s="619"/>
      <c r="CM31" s="619"/>
      <c r="CN31" s="619"/>
      <c r="CO31" s="619"/>
      <c r="CP31" s="619"/>
      <c r="CQ31" s="620"/>
      <c r="CR31" s="621">
        <v>240840</v>
      </c>
      <c r="CS31" s="634"/>
      <c r="CT31" s="634"/>
      <c r="CU31" s="634"/>
      <c r="CV31" s="634"/>
      <c r="CW31" s="634"/>
      <c r="CX31" s="634"/>
      <c r="CY31" s="635"/>
      <c r="CZ31" s="624">
        <v>0.2</v>
      </c>
      <c r="DA31" s="636"/>
      <c r="DB31" s="636"/>
      <c r="DC31" s="637"/>
      <c r="DD31" s="627">
        <v>232769</v>
      </c>
      <c r="DE31" s="634"/>
      <c r="DF31" s="634"/>
      <c r="DG31" s="634"/>
      <c r="DH31" s="634"/>
      <c r="DI31" s="634"/>
      <c r="DJ31" s="634"/>
      <c r="DK31" s="635"/>
      <c r="DL31" s="627">
        <v>232769</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7519481</v>
      </c>
      <c r="S32" s="622"/>
      <c r="T32" s="622"/>
      <c r="U32" s="622"/>
      <c r="V32" s="622"/>
      <c r="W32" s="622"/>
      <c r="X32" s="622"/>
      <c r="Y32" s="623"/>
      <c r="Z32" s="659">
        <v>6.5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99.3</v>
      </c>
      <c r="BH32" s="634"/>
      <c r="BI32" s="634"/>
      <c r="BJ32" s="634"/>
      <c r="BK32" s="634"/>
      <c r="BL32" s="634"/>
      <c r="BM32" s="625">
        <v>97.8</v>
      </c>
      <c r="BN32" s="634"/>
      <c r="BO32" s="634"/>
      <c r="BP32" s="634"/>
      <c r="BQ32" s="657"/>
      <c r="BR32" s="687">
        <v>99.1</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1397445</v>
      </c>
      <c r="S33" s="622"/>
      <c r="T33" s="622"/>
      <c r="U33" s="622"/>
      <c r="V33" s="622"/>
      <c r="W33" s="622"/>
      <c r="X33" s="622"/>
      <c r="Y33" s="623"/>
      <c r="Z33" s="659">
        <v>1.2</v>
      </c>
      <c r="AA33" s="659"/>
      <c r="AB33" s="659"/>
      <c r="AC33" s="659"/>
      <c r="AD33" s="660">
        <v>38210</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99.7</v>
      </c>
      <c r="BH33" s="606"/>
      <c r="BI33" s="606"/>
      <c r="BJ33" s="606"/>
      <c r="BK33" s="606"/>
      <c r="BL33" s="606"/>
      <c r="BM33" s="652">
        <v>99.1</v>
      </c>
      <c r="BN33" s="606"/>
      <c r="BO33" s="606"/>
      <c r="BP33" s="606"/>
      <c r="BQ33" s="669"/>
      <c r="BR33" s="682">
        <v>99.7</v>
      </c>
      <c r="BS33" s="606"/>
      <c r="BT33" s="606"/>
      <c r="BU33" s="606"/>
      <c r="BV33" s="606"/>
      <c r="BW33" s="606"/>
      <c r="BX33" s="652">
        <v>99.1</v>
      </c>
      <c r="BY33" s="606"/>
      <c r="BZ33" s="606"/>
      <c r="CA33" s="606"/>
      <c r="CB33" s="669"/>
      <c r="CD33" s="618" t="s">
        <v>307</v>
      </c>
      <c r="CE33" s="619"/>
      <c r="CF33" s="619"/>
      <c r="CG33" s="619"/>
      <c r="CH33" s="619"/>
      <c r="CI33" s="619"/>
      <c r="CJ33" s="619"/>
      <c r="CK33" s="619"/>
      <c r="CL33" s="619"/>
      <c r="CM33" s="619"/>
      <c r="CN33" s="619"/>
      <c r="CO33" s="619"/>
      <c r="CP33" s="619"/>
      <c r="CQ33" s="620"/>
      <c r="CR33" s="621">
        <v>37614618</v>
      </c>
      <c r="CS33" s="634"/>
      <c r="CT33" s="634"/>
      <c r="CU33" s="634"/>
      <c r="CV33" s="634"/>
      <c r="CW33" s="634"/>
      <c r="CX33" s="634"/>
      <c r="CY33" s="635"/>
      <c r="CZ33" s="624">
        <v>33.9</v>
      </c>
      <c r="DA33" s="636"/>
      <c r="DB33" s="636"/>
      <c r="DC33" s="637"/>
      <c r="DD33" s="627">
        <v>24801134</v>
      </c>
      <c r="DE33" s="634"/>
      <c r="DF33" s="634"/>
      <c r="DG33" s="634"/>
      <c r="DH33" s="634"/>
      <c r="DI33" s="634"/>
      <c r="DJ33" s="634"/>
      <c r="DK33" s="635"/>
      <c r="DL33" s="627">
        <v>18538386</v>
      </c>
      <c r="DM33" s="634"/>
      <c r="DN33" s="634"/>
      <c r="DO33" s="634"/>
      <c r="DP33" s="634"/>
      <c r="DQ33" s="634"/>
      <c r="DR33" s="634"/>
      <c r="DS33" s="634"/>
      <c r="DT33" s="634"/>
      <c r="DU33" s="634"/>
      <c r="DV33" s="635"/>
      <c r="DW33" s="624">
        <v>33.700000000000003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6898063</v>
      </c>
      <c r="S34" s="622"/>
      <c r="T34" s="622"/>
      <c r="U34" s="622"/>
      <c r="V34" s="622"/>
      <c r="W34" s="622"/>
      <c r="X34" s="622"/>
      <c r="Y34" s="623"/>
      <c r="Z34" s="659">
        <v>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18215893</v>
      </c>
      <c r="CS34" s="622"/>
      <c r="CT34" s="622"/>
      <c r="CU34" s="622"/>
      <c r="CV34" s="622"/>
      <c r="CW34" s="622"/>
      <c r="CX34" s="622"/>
      <c r="CY34" s="623"/>
      <c r="CZ34" s="624">
        <v>16.399999999999999</v>
      </c>
      <c r="DA34" s="636"/>
      <c r="DB34" s="636"/>
      <c r="DC34" s="637"/>
      <c r="DD34" s="627">
        <v>8783765</v>
      </c>
      <c r="DE34" s="622"/>
      <c r="DF34" s="622"/>
      <c r="DG34" s="622"/>
      <c r="DH34" s="622"/>
      <c r="DI34" s="622"/>
      <c r="DJ34" s="622"/>
      <c r="DK34" s="623"/>
      <c r="DL34" s="627">
        <v>7307656</v>
      </c>
      <c r="DM34" s="622"/>
      <c r="DN34" s="622"/>
      <c r="DO34" s="622"/>
      <c r="DP34" s="622"/>
      <c r="DQ34" s="622"/>
      <c r="DR34" s="622"/>
      <c r="DS34" s="622"/>
      <c r="DT34" s="622"/>
      <c r="DU34" s="622"/>
      <c r="DV34" s="623"/>
      <c r="DW34" s="624">
        <v>13.3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667271</v>
      </c>
      <c r="S35" s="622"/>
      <c r="T35" s="622"/>
      <c r="U35" s="622"/>
      <c r="V35" s="622"/>
      <c r="W35" s="622"/>
      <c r="X35" s="622"/>
      <c r="Y35" s="623"/>
      <c r="Z35" s="659">
        <v>0.6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1333161</v>
      </c>
      <c r="CS35" s="634"/>
      <c r="CT35" s="634"/>
      <c r="CU35" s="634"/>
      <c r="CV35" s="634"/>
      <c r="CW35" s="634"/>
      <c r="CX35" s="634"/>
      <c r="CY35" s="635"/>
      <c r="CZ35" s="624">
        <v>1.2</v>
      </c>
      <c r="DA35" s="636"/>
      <c r="DB35" s="636"/>
      <c r="DC35" s="637"/>
      <c r="DD35" s="627">
        <v>1291028</v>
      </c>
      <c r="DE35" s="634"/>
      <c r="DF35" s="634"/>
      <c r="DG35" s="634"/>
      <c r="DH35" s="634"/>
      <c r="DI35" s="634"/>
      <c r="DJ35" s="634"/>
      <c r="DK35" s="635"/>
      <c r="DL35" s="627">
        <v>1291028</v>
      </c>
      <c r="DM35" s="634"/>
      <c r="DN35" s="634"/>
      <c r="DO35" s="634"/>
      <c r="DP35" s="634"/>
      <c r="DQ35" s="634"/>
      <c r="DR35" s="634"/>
      <c r="DS35" s="634"/>
      <c r="DT35" s="634"/>
      <c r="DU35" s="634"/>
      <c r="DV35" s="635"/>
      <c r="DW35" s="624">
        <v>2.2999999999999998</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3208255</v>
      </c>
      <c r="S36" s="622"/>
      <c r="T36" s="622"/>
      <c r="U36" s="622"/>
      <c r="V36" s="622"/>
      <c r="W36" s="622"/>
      <c r="X36" s="622"/>
      <c r="Y36" s="623"/>
      <c r="Z36" s="659">
        <v>2.8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11591704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30954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7712212</v>
      </c>
      <c r="CS36" s="622"/>
      <c r="CT36" s="622"/>
      <c r="CU36" s="622"/>
      <c r="CV36" s="622"/>
      <c r="CW36" s="622"/>
      <c r="CX36" s="622"/>
      <c r="CY36" s="623"/>
      <c r="CZ36" s="624">
        <v>7</v>
      </c>
      <c r="DA36" s="636"/>
      <c r="DB36" s="636"/>
      <c r="DC36" s="637"/>
      <c r="DD36" s="627">
        <v>5977542</v>
      </c>
      <c r="DE36" s="622"/>
      <c r="DF36" s="622"/>
      <c r="DG36" s="622"/>
      <c r="DH36" s="622"/>
      <c r="DI36" s="622"/>
      <c r="DJ36" s="622"/>
      <c r="DK36" s="623"/>
      <c r="DL36" s="627">
        <v>3823141</v>
      </c>
      <c r="DM36" s="622"/>
      <c r="DN36" s="622"/>
      <c r="DO36" s="622"/>
      <c r="DP36" s="622"/>
      <c r="DQ36" s="622"/>
      <c r="DR36" s="622"/>
      <c r="DS36" s="622"/>
      <c r="DT36" s="622"/>
      <c r="DU36" s="622"/>
      <c r="DV36" s="623"/>
      <c r="DW36" s="624">
        <v>6.9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2866427</v>
      </c>
      <c r="S37" s="622"/>
      <c r="T37" s="622"/>
      <c r="U37" s="622"/>
      <c r="V37" s="622"/>
      <c r="W37" s="622"/>
      <c r="X37" s="622"/>
      <c r="Y37" s="623"/>
      <c r="Z37" s="659">
        <v>2.5</v>
      </c>
      <c r="AA37" s="659"/>
      <c r="AB37" s="659"/>
      <c r="AC37" s="659"/>
      <c r="AD37" s="660">
        <v>59711</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2019732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-66665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18424</v>
      </c>
      <c r="CS37" s="634"/>
      <c r="CT37" s="634"/>
      <c r="CU37" s="634"/>
      <c r="CV37" s="634"/>
      <c r="CW37" s="634"/>
      <c r="CX37" s="634"/>
      <c r="CY37" s="635"/>
      <c r="CZ37" s="624">
        <v>0</v>
      </c>
      <c r="DA37" s="636"/>
      <c r="DB37" s="636"/>
      <c r="DC37" s="637"/>
      <c r="DD37" s="627">
        <v>17774</v>
      </c>
      <c r="DE37" s="634"/>
      <c r="DF37" s="634"/>
      <c r="DG37" s="634"/>
      <c r="DH37" s="634"/>
      <c r="DI37" s="634"/>
      <c r="DJ37" s="634"/>
      <c r="DK37" s="635"/>
      <c r="DL37" s="627">
        <v>17774</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10863300</v>
      </c>
      <c r="S38" s="622"/>
      <c r="T38" s="622"/>
      <c r="U38" s="622"/>
      <c r="V38" s="622"/>
      <c r="W38" s="622"/>
      <c r="X38" s="622"/>
      <c r="Y38" s="623"/>
      <c r="Z38" s="659">
        <v>9.4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1792075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29656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7706871</v>
      </c>
      <c r="CS38" s="622"/>
      <c r="CT38" s="622"/>
      <c r="CU38" s="622"/>
      <c r="CV38" s="622"/>
      <c r="CW38" s="622"/>
      <c r="CX38" s="622"/>
      <c r="CY38" s="623"/>
      <c r="CZ38" s="624">
        <v>7</v>
      </c>
      <c r="DA38" s="636"/>
      <c r="DB38" s="636"/>
      <c r="DC38" s="637"/>
      <c r="DD38" s="627">
        <v>6285489</v>
      </c>
      <c r="DE38" s="622"/>
      <c r="DF38" s="622"/>
      <c r="DG38" s="622"/>
      <c r="DH38" s="622"/>
      <c r="DI38" s="622"/>
      <c r="DJ38" s="622"/>
      <c r="DK38" s="623"/>
      <c r="DL38" s="627">
        <v>6116561</v>
      </c>
      <c r="DM38" s="622"/>
      <c r="DN38" s="622"/>
      <c r="DO38" s="622"/>
      <c r="DP38" s="622"/>
      <c r="DQ38" s="622"/>
      <c r="DR38" s="622"/>
      <c r="DS38" s="622"/>
      <c r="DT38" s="622"/>
      <c r="DU38" s="622"/>
      <c r="DV38" s="623"/>
      <c r="DW38" s="624">
        <v>11.1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73026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43457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2487704</v>
      </c>
      <c r="CS39" s="634"/>
      <c r="CT39" s="634"/>
      <c r="CU39" s="634"/>
      <c r="CV39" s="634"/>
      <c r="CW39" s="634"/>
      <c r="CX39" s="634"/>
      <c r="CY39" s="635"/>
      <c r="CZ39" s="624">
        <v>2.2000000000000002</v>
      </c>
      <c r="DA39" s="636"/>
      <c r="DB39" s="636"/>
      <c r="DC39" s="637"/>
      <c r="DD39" s="627">
        <v>2312533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158777</v>
      </c>
      <c r="CS40" s="622"/>
      <c r="CT40" s="622"/>
      <c r="CU40" s="622"/>
      <c r="CV40" s="622"/>
      <c r="CW40" s="622"/>
      <c r="CX40" s="622"/>
      <c r="CY40" s="623"/>
      <c r="CZ40" s="624">
        <v>0.1</v>
      </c>
      <c r="DA40" s="636"/>
      <c r="DB40" s="636"/>
      <c r="DC40" s="637"/>
      <c r="DD40" s="627">
        <v>150777</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115535448</v>
      </c>
      <c r="S41" s="646"/>
      <c r="T41" s="646"/>
      <c r="U41" s="646"/>
      <c r="V41" s="646"/>
      <c r="W41" s="646"/>
      <c r="X41" s="646"/>
      <c r="Y41" s="649"/>
      <c r="Z41" s="650">
        <v>100</v>
      </c>
      <c r="AA41" s="650"/>
      <c r="AB41" s="650"/>
      <c r="AC41" s="650"/>
      <c r="AD41" s="651">
        <v>55025138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1442942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6263929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18661930</v>
      </c>
      <c r="CS42" s="634"/>
      <c r="CT42" s="634"/>
      <c r="CU42" s="634"/>
      <c r="CV42" s="634"/>
      <c r="CW42" s="634"/>
      <c r="CX42" s="634"/>
      <c r="CY42" s="635"/>
      <c r="CZ42" s="624">
        <v>16.8</v>
      </c>
      <c r="DA42" s="636"/>
      <c r="DB42" s="636"/>
      <c r="DC42" s="637"/>
      <c r="DD42" s="627">
        <v>4289072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934010</v>
      </c>
      <c r="CS43" s="634"/>
      <c r="CT43" s="634"/>
      <c r="CU43" s="634"/>
      <c r="CV43" s="634"/>
      <c r="CW43" s="634"/>
      <c r="CX43" s="634"/>
      <c r="CY43" s="635"/>
      <c r="CZ43" s="624">
        <v>0.8</v>
      </c>
      <c r="DA43" s="636"/>
      <c r="DB43" s="636"/>
      <c r="DC43" s="637"/>
      <c r="DD43" s="627">
        <v>934010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18390727</v>
      </c>
      <c r="CS44" s="622"/>
      <c r="CT44" s="622"/>
      <c r="CU44" s="622"/>
      <c r="CV44" s="622"/>
      <c r="CW44" s="622"/>
      <c r="CX44" s="622"/>
      <c r="CY44" s="623"/>
      <c r="CZ44" s="624">
        <v>16.600000000000001</v>
      </c>
      <c r="DA44" s="625"/>
      <c r="DB44" s="625"/>
      <c r="DC44" s="626"/>
      <c r="DD44" s="627">
        <v>4049521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4751799</v>
      </c>
      <c r="CS45" s="634"/>
      <c r="CT45" s="634"/>
      <c r="CU45" s="634"/>
      <c r="CV45" s="634"/>
      <c r="CW45" s="634"/>
      <c r="CX45" s="634"/>
      <c r="CY45" s="635"/>
      <c r="CZ45" s="624">
        <v>4.3</v>
      </c>
      <c r="DA45" s="636"/>
      <c r="DB45" s="636"/>
      <c r="DC45" s="637"/>
      <c r="DD45" s="627">
        <v>654259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13377107</v>
      </c>
      <c r="CS46" s="622"/>
      <c r="CT46" s="622"/>
      <c r="CU46" s="622"/>
      <c r="CV46" s="622"/>
      <c r="CW46" s="622"/>
      <c r="CX46" s="622"/>
      <c r="CY46" s="623"/>
      <c r="CZ46" s="624">
        <v>12.1</v>
      </c>
      <c r="DA46" s="625"/>
      <c r="DB46" s="625"/>
      <c r="DC46" s="626"/>
      <c r="DD46" s="627">
        <v>3296741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271203</v>
      </c>
      <c r="CS47" s="634"/>
      <c r="CT47" s="634"/>
      <c r="CU47" s="634"/>
      <c r="CV47" s="634"/>
      <c r="CW47" s="634"/>
      <c r="CX47" s="634"/>
      <c r="CY47" s="635"/>
      <c r="CZ47" s="624">
        <v>0.2</v>
      </c>
      <c r="DA47" s="636"/>
      <c r="DB47" s="636"/>
      <c r="DC47" s="637"/>
      <c r="DD47" s="627">
        <v>239551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110851910</v>
      </c>
      <c r="CS49" s="606"/>
      <c r="CT49" s="606"/>
      <c r="CU49" s="606"/>
      <c r="CV49" s="606"/>
      <c r="CW49" s="606"/>
      <c r="CX49" s="606"/>
      <c r="CY49" s="607"/>
      <c r="CZ49" s="608">
        <v>100</v>
      </c>
      <c r="DA49" s="609"/>
      <c r="DB49" s="609"/>
      <c r="DC49" s="610"/>
      <c r="DD49" s="611">
        <v>63760782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gRvb/k0+ZmDtTirhGYerv+FBoxMwEsgId4WsUAg2VjtluNQJoBN62UeBeNK4Nx9W/H7NYLa/az+0NsJUyOjg==" saltValue="MPt6adRSe3sZRuUvBGWX8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113157</v>
      </c>
      <c r="R7" s="1103"/>
      <c r="S7" s="1103"/>
      <c r="T7" s="1103"/>
      <c r="U7" s="1103"/>
      <c r="V7" s="1103">
        <v>109443</v>
      </c>
      <c r="W7" s="1103"/>
      <c r="X7" s="1103"/>
      <c r="Y7" s="1103"/>
      <c r="Z7" s="1103"/>
      <c r="AA7" s="1103">
        <v>3714</v>
      </c>
      <c r="AB7" s="1103"/>
      <c r="AC7" s="1103"/>
      <c r="AD7" s="1103"/>
      <c r="AE7" s="1104"/>
      <c r="AF7" s="1105">
        <v>3591</v>
      </c>
      <c r="AG7" s="1106"/>
      <c r="AH7" s="1106"/>
      <c r="AI7" s="1106"/>
      <c r="AJ7" s="1107"/>
      <c r="AK7" s="1108">
        <v>159</v>
      </c>
      <c r="AL7" s="1109"/>
      <c r="AM7" s="1109"/>
      <c r="AN7" s="1109"/>
      <c r="AO7" s="1109"/>
      <c r="AP7" s="1109">
        <v>78491</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550</v>
      </c>
      <c r="BT7" s="1100"/>
      <c r="BU7" s="1100"/>
      <c r="BV7" s="1100"/>
      <c r="BW7" s="1100"/>
      <c r="BX7" s="1100"/>
      <c r="BY7" s="1100"/>
      <c r="BZ7" s="1100"/>
      <c r="CA7" s="1100"/>
      <c r="CB7" s="1100"/>
      <c r="CC7" s="1100"/>
      <c r="CD7" s="1100"/>
      <c r="CE7" s="1100"/>
      <c r="CF7" s="1100"/>
      <c r="CG7" s="1112"/>
      <c r="CH7" s="1096">
        <v>-4</v>
      </c>
      <c r="CI7" s="1097"/>
      <c r="CJ7" s="1097"/>
      <c r="CK7" s="1097"/>
      <c r="CL7" s="1098"/>
      <c r="CM7" s="1096">
        <v>141</v>
      </c>
      <c r="CN7" s="1097"/>
      <c r="CO7" s="1097"/>
      <c r="CP7" s="1097"/>
      <c r="CQ7" s="1098"/>
      <c r="CR7" s="1096">
        <v>105</v>
      </c>
      <c r="CS7" s="1097"/>
      <c r="CT7" s="1097"/>
      <c r="CU7" s="1097"/>
      <c r="CV7" s="1098"/>
      <c r="CW7" s="1096">
        <v>19</v>
      </c>
      <c r="CX7" s="1097"/>
      <c r="CY7" s="1097"/>
      <c r="CZ7" s="1097"/>
      <c r="DA7" s="1098"/>
      <c r="DB7" s="1096" t="s">
        <v>490</v>
      </c>
      <c r="DC7" s="1097"/>
      <c r="DD7" s="1097"/>
      <c r="DE7" s="1097"/>
      <c r="DF7" s="1098"/>
      <c r="DG7" s="1096" t="s">
        <v>490</v>
      </c>
      <c r="DH7" s="1097"/>
      <c r="DI7" s="1097"/>
      <c r="DJ7" s="1097"/>
      <c r="DK7" s="1098"/>
      <c r="DL7" s="1096" t="s">
        <v>490</v>
      </c>
      <c r="DM7" s="1097"/>
      <c r="DN7" s="1097"/>
      <c r="DO7" s="1097"/>
      <c r="DP7" s="1098"/>
      <c r="DQ7" s="1096" t="s">
        <v>490</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1711</v>
      </c>
      <c r="R8" s="1039"/>
      <c r="S8" s="1039"/>
      <c r="T8" s="1039"/>
      <c r="U8" s="1039"/>
      <c r="V8" s="1039">
        <v>1676</v>
      </c>
      <c r="W8" s="1039"/>
      <c r="X8" s="1039"/>
      <c r="Y8" s="1039"/>
      <c r="Z8" s="1039"/>
      <c r="AA8" s="1039">
        <v>34</v>
      </c>
      <c r="AB8" s="1039"/>
      <c r="AC8" s="1039"/>
      <c r="AD8" s="1039"/>
      <c r="AE8" s="1040"/>
      <c r="AF8" s="1035">
        <v>2</v>
      </c>
      <c r="AG8" s="1036"/>
      <c r="AH8" s="1036"/>
      <c r="AI8" s="1036"/>
      <c r="AJ8" s="1037"/>
      <c r="AK8" s="1080">
        <v>559</v>
      </c>
      <c r="AL8" s="1081"/>
      <c r="AM8" s="1081"/>
      <c r="AN8" s="1081"/>
      <c r="AO8" s="1081"/>
      <c r="AP8" s="1081">
        <v>5923</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551</v>
      </c>
      <c r="BT8" s="993"/>
      <c r="BU8" s="993"/>
      <c r="BV8" s="993"/>
      <c r="BW8" s="993"/>
      <c r="BX8" s="993"/>
      <c r="BY8" s="993"/>
      <c r="BZ8" s="993"/>
      <c r="CA8" s="993"/>
      <c r="CB8" s="993"/>
      <c r="CC8" s="993"/>
      <c r="CD8" s="993"/>
      <c r="CE8" s="993"/>
      <c r="CF8" s="993"/>
      <c r="CG8" s="1014"/>
      <c r="CH8" s="989">
        <v>5</v>
      </c>
      <c r="CI8" s="990"/>
      <c r="CJ8" s="990"/>
      <c r="CK8" s="990"/>
      <c r="CL8" s="991"/>
      <c r="CM8" s="989">
        <v>282</v>
      </c>
      <c r="CN8" s="990"/>
      <c r="CO8" s="990"/>
      <c r="CP8" s="990"/>
      <c r="CQ8" s="991"/>
      <c r="CR8" s="989">
        <v>320</v>
      </c>
      <c r="CS8" s="990"/>
      <c r="CT8" s="990"/>
      <c r="CU8" s="990"/>
      <c r="CV8" s="991"/>
      <c r="CW8" s="989">
        <v>142</v>
      </c>
      <c r="CX8" s="990"/>
      <c r="CY8" s="990"/>
      <c r="CZ8" s="990"/>
      <c r="DA8" s="991"/>
      <c r="DB8" s="989" t="s">
        <v>490</v>
      </c>
      <c r="DC8" s="990"/>
      <c r="DD8" s="990"/>
      <c r="DE8" s="990"/>
      <c r="DF8" s="991"/>
      <c r="DG8" s="989" t="s">
        <v>490</v>
      </c>
      <c r="DH8" s="990"/>
      <c r="DI8" s="990"/>
      <c r="DJ8" s="990"/>
      <c r="DK8" s="991"/>
      <c r="DL8" s="989" t="s">
        <v>490</v>
      </c>
      <c r="DM8" s="990"/>
      <c r="DN8" s="990"/>
      <c r="DO8" s="990"/>
      <c r="DP8" s="991"/>
      <c r="DQ8" s="989" t="s">
        <v>490</v>
      </c>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1280</v>
      </c>
      <c r="R9" s="1039"/>
      <c r="S9" s="1039"/>
      <c r="T9" s="1039"/>
      <c r="U9" s="1039"/>
      <c r="V9" s="1039">
        <v>345</v>
      </c>
      <c r="W9" s="1039"/>
      <c r="X9" s="1039"/>
      <c r="Y9" s="1039"/>
      <c r="Z9" s="1039"/>
      <c r="AA9" s="1039">
        <v>935</v>
      </c>
      <c r="AB9" s="1039"/>
      <c r="AC9" s="1039"/>
      <c r="AD9" s="1039"/>
      <c r="AE9" s="1040"/>
      <c r="AF9" s="1035">
        <v>935</v>
      </c>
      <c r="AG9" s="1036"/>
      <c r="AH9" s="1036"/>
      <c r="AI9" s="1036"/>
      <c r="AJ9" s="1037"/>
      <c r="AK9" s="1080">
        <v>50</v>
      </c>
      <c r="AL9" s="1081"/>
      <c r="AM9" s="1081"/>
      <c r="AN9" s="1081"/>
      <c r="AO9" s="1081"/>
      <c r="AP9" s="1081">
        <v>3117</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552</v>
      </c>
      <c r="BT9" s="993"/>
      <c r="BU9" s="993"/>
      <c r="BV9" s="993"/>
      <c r="BW9" s="993"/>
      <c r="BX9" s="993"/>
      <c r="BY9" s="993"/>
      <c r="BZ9" s="993"/>
      <c r="CA9" s="993"/>
      <c r="CB9" s="993"/>
      <c r="CC9" s="993"/>
      <c r="CD9" s="993"/>
      <c r="CE9" s="993"/>
      <c r="CF9" s="993"/>
      <c r="CG9" s="1014"/>
      <c r="CH9" s="989">
        <v>-7</v>
      </c>
      <c r="CI9" s="990"/>
      <c r="CJ9" s="990"/>
      <c r="CK9" s="990"/>
      <c r="CL9" s="991"/>
      <c r="CM9" s="989">
        <v>62</v>
      </c>
      <c r="CN9" s="990"/>
      <c r="CO9" s="990"/>
      <c r="CP9" s="990"/>
      <c r="CQ9" s="991"/>
      <c r="CR9" s="989">
        <v>85</v>
      </c>
      <c r="CS9" s="990"/>
      <c r="CT9" s="990"/>
      <c r="CU9" s="990"/>
      <c r="CV9" s="991"/>
      <c r="CW9" s="989" t="s">
        <v>490</v>
      </c>
      <c r="CX9" s="990"/>
      <c r="CY9" s="990"/>
      <c r="CZ9" s="990"/>
      <c r="DA9" s="991"/>
      <c r="DB9" s="989" t="s">
        <v>490</v>
      </c>
      <c r="DC9" s="990"/>
      <c r="DD9" s="990"/>
      <c r="DE9" s="990"/>
      <c r="DF9" s="991"/>
      <c r="DG9" s="989" t="s">
        <v>490</v>
      </c>
      <c r="DH9" s="990"/>
      <c r="DI9" s="990"/>
      <c r="DJ9" s="990"/>
      <c r="DK9" s="991"/>
      <c r="DL9" s="989" t="s">
        <v>490</v>
      </c>
      <c r="DM9" s="990"/>
      <c r="DN9" s="990"/>
      <c r="DO9" s="990"/>
      <c r="DP9" s="991"/>
      <c r="DQ9" s="989" t="s">
        <v>490</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t="s">
        <v>553</v>
      </c>
      <c r="BS10" s="992" t="s">
        <v>554</v>
      </c>
      <c r="BT10" s="993"/>
      <c r="BU10" s="993"/>
      <c r="BV10" s="993"/>
      <c r="BW10" s="993"/>
      <c r="BX10" s="993"/>
      <c r="BY10" s="993"/>
      <c r="BZ10" s="993"/>
      <c r="CA10" s="993"/>
      <c r="CB10" s="993"/>
      <c r="CC10" s="993"/>
      <c r="CD10" s="993"/>
      <c r="CE10" s="993"/>
      <c r="CF10" s="993"/>
      <c r="CG10" s="1014"/>
      <c r="CH10" s="989">
        <v>1</v>
      </c>
      <c r="CI10" s="990"/>
      <c r="CJ10" s="990"/>
      <c r="CK10" s="990"/>
      <c r="CL10" s="991"/>
      <c r="CM10" s="989">
        <v>154</v>
      </c>
      <c r="CN10" s="990"/>
      <c r="CO10" s="990"/>
      <c r="CP10" s="990"/>
      <c r="CQ10" s="991"/>
      <c r="CR10" s="989">
        <v>8</v>
      </c>
      <c r="CS10" s="990"/>
      <c r="CT10" s="990"/>
      <c r="CU10" s="990"/>
      <c r="CV10" s="991"/>
      <c r="CW10" s="989" t="s">
        <v>490</v>
      </c>
      <c r="CX10" s="990"/>
      <c r="CY10" s="990"/>
      <c r="CZ10" s="990"/>
      <c r="DA10" s="991"/>
      <c r="DB10" s="989" t="s">
        <v>490</v>
      </c>
      <c r="DC10" s="990"/>
      <c r="DD10" s="990"/>
      <c r="DE10" s="990"/>
      <c r="DF10" s="991"/>
      <c r="DG10" s="989">
        <v>625</v>
      </c>
      <c r="DH10" s="990"/>
      <c r="DI10" s="990"/>
      <c r="DJ10" s="990"/>
      <c r="DK10" s="991"/>
      <c r="DL10" s="989" t="s">
        <v>490</v>
      </c>
      <c r="DM10" s="990"/>
      <c r="DN10" s="990"/>
      <c r="DO10" s="990"/>
      <c r="DP10" s="991"/>
      <c r="DQ10" s="989" t="s">
        <v>490</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555</v>
      </c>
      <c r="BT11" s="993"/>
      <c r="BU11" s="993"/>
      <c r="BV11" s="993"/>
      <c r="BW11" s="993"/>
      <c r="BX11" s="993"/>
      <c r="BY11" s="993"/>
      <c r="BZ11" s="993"/>
      <c r="CA11" s="993"/>
      <c r="CB11" s="993"/>
      <c r="CC11" s="993"/>
      <c r="CD11" s="993"/>
      <c r="CE11" s="993"/>
      <c r="CF11" s="993"/>
      <c r="CG11" s="1014"/>
      <c r="CH11" s="989">
        <v>-7</v>
      </c>
      <c r="CI11" s="990"/>
      <c r="CJ11" s="990"/>
      <c r="CK11" s="990"/>
      <c r="CL11" s="991"/>
      <c r="CM11" s="989">
        <v>112</v>
      </c>
      <c r="CN11" s="990"/>
      <c r="CO11" s="990"/>
      <c r="CP11" s="990"/>
      <c r="CQ11" s="991"/>
      <c r="CR11" s="989">
        <v>30</v>
      </c>
      <c r="CS11" s="990"/>
      <c r="CT11" s="990"/>
      <c r="CU11" s="990"/>
      <c r="CV11" s="991"/>
      <c r="CW11" s="989" t="s">
        <v>490</v>
      </c>
      <c r="CX11" s="990"/>
      <c r="CY11" s="990"/>
      <c r="CZ11" s="990"/>
      <c r="DA11" s="991"/>
      <c r="DB11" s="989" t="s">
        <v>490</v>
      </c>
      <c r="DC11" s="990"/>
      <c r="DD11" s="990"/>
      <c r="DE11" s="990"/>
      <c r="DF11" s="991"/>
      <c r="DG11" s="989" t="s">
        <v>490</v>
      </c>
      <c r="DH11" s="990"/>
      <c r="DI11" s="990"/>
      <c r="DJ11" s="990"/>
      <c r="DK11" s="991"/>
      <c r="DL11" s="989" t="s">
        <v>490</v>
      </c>
      <c r="DM11" s="990"/>
      <c r="DN11" s="990"/>
      <c r="DO11" s="990"/>
      <c r="DP11" s="991"/>
      <c r="DQ11" s="989" t="s">
        <v>490</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556</v>
      </c>
      <c r="BT12" s="993"/>
      <c r="BU12" s="993"/>
      <c r="BV12" s="993"/>
      <c r="BW12" s="993"/>
      <c r="BX12" s="993"/>
      <c r="BY12" s="993"/>
      <c r="BZ12" s="993"/>
      <c r="CA12" s="993"/>
      <c r="CB12" s="993"/>
      <c r="CC12" s="993"/>
      <c r="CD12" s="993"/>
      <c r="CE12" s="993"/>
      <c r="CF12" s="993"/>
      <c r="CG12" s="1014"/>
      <c r="CH12" s="989">
        <v>1</v>
      </c>
      <c r="CI12" s="990"/>
      <c r="CJ12" s="990"/>
      <c r="CK12" s="990"/>
      <c r="CL12" s="991"/>
      <c r="CM12" s="989">
        <v>26</v>
      </c>
      <c r="CN12" s="990"/>
      <c r="CO12" s="990"/>
      <c r="CP12" s="990"/>
      <c r="CQ12" s="991"/>
      <c r="CR12" s="989">
        <v>10</v>
      </c>
      <c r="CS12" s="990"/>
      <c r="CT12" s="990"/>
      <c r="CU12" s="990"/>
      <c r="CV12" s="991"/>
      <c r="CW12" s="989">
        <v>63</v>
      </c>
      <c r="CX12" s="990"/>
      <c r="CY12" s="990"/>
      <c r="CZ12" s="990"/>
      <c r="DA12" s="991"/>
      <c r="DB12" s="989" t="s">
        <v>490</v>
      </c>
      <c r="DC12" s="990"/>
      <c r="DD12" s="990"/>
      <c r="DE12" s="990"/>
      <c r="DF12" s="991"/>
      <c r="DG12" s="989" t="s">
        <v>490</v>
      </c>
      <c r="DH12" s="990"/>
      <c r="DI12" s="990"/>
      <c r="DJ12" s="990"/>
      <c r="DK12" s="991"/>
      <c r="DL12" s="989" t="s">
        <v>490</v>
      </c>
      <c r="DM12" s="990"/>
      <c r="DN12" s="990"/>
      <c r="DO12" s="990"/>
      <c r="DP12" s="991"/>
      <c r="DQ12" s="989" t="s">
        <v>490</v>
      </c>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557</v>
      </c>
      <c r="BT13" s="993"/>
      <c r="BU13" s="993"/>
      <c r="BV13" s="993"/>
      <c r="BW13" s="993"/>
      <c r="BX13" s="993"/>
      <c r="BY13" s="993"/>
      <c r="BZ13" s="993"/>
      <c r="CA13" s="993"/>
      <c r="CB13" s="993"/>
      <c r="CC13" s="993"/>
      <c r="CD13" s="993"/>
      <c r="CE13" s="993"/>
      <c r="CF13" s="993"/>
      <c r="CG13" s="1014"/>
      <c r="CH13" s="989">
        <v>0</v>
      </c>
      <c r="CI13" s="990"/>
      <c r="CJ13" s="990"/>
      <c r="CK13" s="990"/>
      <c r="CL13" s="991"/>
      <c r="CM13" s="989">
        <v>85</v>
      </c>
      <c r="CN13" s="990"/>
      <c r="CO13" s="990"/>
      <c r="CP13" s="990"/>
      <c r="CQ13" s="991"/>
      <c r="CR13" s="989">
        <v>80</v>
      </c>
      <c r="CS13" s="990"/>
      <c r="CT13" s="990"/>
      <c r="CU13" s="990"/>
      <c r="CV13" s="991"/>
      <c r="CW13" s="989" t="s">
        <v>490</v>
      </c>
      <c r="CX13" s="990"/>
      <c r="CY13" s="990"/>
      <c r="CZ13" s="990"/>
      <c r="DA13" s="991"/>
      <c r="DB13" s="989" t="s">
        <v>490</v>
      </c>
      <c r="DC13" s="990"/>
      <c r="DD13" s="990"/>
      <c r="DE13" s="990"/>
      <c r="DF13" s="991"/>
      <c r="DG13" s="989" t="s">
        <v>490</v>
      </c>
      <c r="DH13" s="990"/>
      <c r="DI13" s="990"/>
      <c r="DJ13" s="990"/>
      <c r="DK13" s="991"/>
      <c r="DL13" s="989" t="s">
        <v>490</v>
      </c>
      <c r="DM13" s="990"/>
      <c r="DN13" s="990"/>
      <c r="DO13" s="990"/>
      <c r="DP13" s="991"/>
      <c r="DQ13" s="989" t="s">
        <v>490</v>
      </c>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115535</v>
      </c>
      <c r="R23" s="1061"/>
      <c r="S23" s="1061"/>
      <c r="T23" s="1061"/>
      <c r="U23" s="1061"/>
      <c r="V23" s="1061">
        <v>110852</v>
      </c>
      <c r="W23" s="1061"/>
      <c r="X23" s="1061"/>
      <c r="Y23" s="1061"/>
      <c r="Z23" s="1061"/>
      <c r="AA23" s="1061">
        <v>4684</v>
      </c>
      <c r="AB23" s="1061"/>
      <c r="AC23" s="1061"/>
      <c r="AD23" s="1061"/>
      <c r="AE23" s="1068"/>
      <c r="AF23" s="1069">
        <v>4528</v>
      </c>
      <c r="AG23" s="1061"/>
      <c r="AH23" s="1061"/>
      <c r="AI23" s="1061"/>
      <c r="AJ23" s="1070"/>
      <c r="AK23" s="1071"/>
      <c r="AL23" s="1072"/>
      <c r="AM23" s="1072"/>
      <c r="AN23" s="1072"/>
      <c r="AO23" s="1072"/>
      <c r="AP23" s="1061">
        <v>87531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22829</v>
      </c>
      <c r="R28" s="1051"/>
      <c r="S28" s="1051"/>
      <c r="T28" s="1051"/>
      <c r="U28" s="1051"/>
      <c r="V28" s="1051">
        <v>22798</v>
      </c>
      <c r="W28" s="1051"/>
      <c r="X28" s="1051"/>
      <c r="Y28" s="1051"/>
      <c r="Z28" s="1051"/>
      <c r="AA28" s="1051">
        <v>31</v>
      </c>
      <c r="AB28" s="1051"/>
      <c r="AC28" s="1051"/>
      <c r="AD28" s="1051"/>
      <c r="AE28" s="1052"/>
      <c r="AF28" s="1053">
        <v>31</v>
      </c>
      <c r="AG28" s="1051"/>
      <c r="AH28" s="1051"/>
      <c r="AI28" s="1051"/>
      <c r="AJ28" s="1054"/>
      <c r="AK28" s="1042">
        <v>1443</v>
      </c>
      <c r="AL28" s="1043"/>
      <c r="AM28" s="1043"/>
      <c r="AN28" s="1043"/>
      <c r="AO28" s="1043"/>
      <c r="AP28" s="1043" t="s">
        <v>490</v>
      </c>
      <c r="AQ28" s="1043"/>
      <c r="AR28" s="1043"/>
      <c r="AS28" s="1043"/>
      <c r="AT28" s="1043"/>
      <c r="AU28" s="1043" t="s">
        <v>490</v>
      </c>
      <c r="AV28" s="1043"/>
      <c r="AW28" s="1043"/>
      <c r="AX28" s="1043"/>
      <c r="AY28" s="1043"/>
      <c r="AZ28" s="1044" t="s">
        <v>490</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6745</v>
      </c>
      <c r="R29" s="1039"/>
      <c r="S29" s="1039"/>
      <c r="T29" s="1039"/>
      <c r="U29" s="1039"/>
      <c r="V29" s="1039">
        <v>6731</v>
      </c>
      <c r="W29" s="1039"/>
      <c r="X29" s="1039"/>
      <c r="Y29" s="1039"/>
      <c r="Z29" s="1039"/>
      <c r="AA29" s="1039">
        <v>14</v>
      </c>
      <c r="AB29" s="1039"/>
      <c r="AC29" s="1039"/>
      <c r="AD29" s="1039"/>
      <c r="AE29" s="1040"/>
      <c r="AF29" s="1035">
        <v>14</v>
      </c>
      <c r="AG29" s="1036"/>
      <c r="AH29" s="1036"/>
      <c r="AI29" s="1036"/>
      <c r="AJ29" s="1037"/>
      <c r="AK29" s="980">
        <v>3128</v>
      </c>
      <c r="AL29" s="971"/>
      <c r="AM29" s="971"/>
      <c r="AN29" s="971"/>
      <c r="AO29" s="971"/>
      <c r="AP29" s="971" t="s">
        <v>490</v>
      </c>
      <c r="AQ29" s="971"/>
      <c r="AR29" s="971"/>
      <c r="AS29" s="971"/>
      <c r="AT29" s="971"/>
      <c r="AU29" s="971" t="s">
        <v>490</v>
      </c>
      <c r="AV29" s="971"/>
      <c r="AW29" s="971"/>
      <c r="AX29" s="971"/>
      <c r="AY29" s="971"/>
      <c r="AZ29" s="1041" t="s">
        <v>490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21557</v>
      </c>
      <c r="R30" s="1039"/>
      <c r="S30" s="1039"/>
      <c r="T30" s="1039"/>
      <c r="U30" s="1039"/>
      <c r="V30" s="1039">
        <v>21284</v>
      </c>
      <c r="W30" s="1039"/>
      <c r="X30" s="1039"/>
      <c r="Y30" s="1039"/>
      <c r="Z30" s="1039"/>
      <c r="AA30" s="1039">
        <v>273</v>
      </c>
      <c r="AB30" s="1039"/>
      <c r="AC30" s="1039"/>
      <c r="AD30" s="1039"/>
      <c r="AE30" s="1040"/>
      <c r="AF30" s="1035">
        <v>273</v>
      </c>
      <c r="AG30" s="1036"/>
      <c r="AH30" s="1036"/>
      <c r="AI30" s="1036"/>
      <c r="AJ30" s="1037"/>
      <c r="AK30" s="980">
        <v>3056</v>
      </c>
      <c r="AL30" s="971"/>
      <c r="AM30" s="971"/>
      <c r="AN30" s="971"/>
      <c r="AO30" s="971"/>
      <c r="AP30" s="971" t="s">
        <v>490</v>
      </c>
      <c r="AQ30" s="971"/>
      <c r="AR30" s="971"/>
      <c r="AS30" s="971"/>
      <c r="AT30" s="971"/>
      <c r="AU30" s="971" t="s">
        <v>490</v>
      </c>
      <c r="AV30" s="971"/>
      <c r="AW30" s="971"/>
      <c r="AX30" s="971"/>
      <c r="AY30" s="971"/>
      <c r="AZ30" s="1041" t="s">
        <v>490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58</v>
      </c>
      <c r="R31" s="1039"/>
      <c r="S31" s="1039"/>
      <c r="T31" s="1039"/>
      <c r="U31" s="1039"/>
      <c r="V31" s="1039">
        <v>55</v>
      </c>
      <c r="W31" s="1039"/>
      <c r="X31" s="1039"/>
      <c r="Y31" s="1039"/>
      <c r="Z31" s="1039"/>
      <c r="AA31" s="1039">
        <v>3</v>
      </c>
      <c r="AB31" s="1039"/>
      <c r="AC31" s="1039"/>
      <c r="AD31" s="1039"/>
      <c r="AE31" s="1040"/>
      <c r="AF31" s="1035">
        <v>3</v>
      </c>
      <c r="AG31" s="1036"/>
      <c r="AH31" s="1036"/>
      <c r="AI31" s="1036"/>
      <c r="AJ31" s="1037"/>
      <c r="AK31" s="980" t="s">
        <v>490</v>
      </c>
      <c r="AL31" s="971"/>
      <c r="AM31" s="971"/>
      <c r="AN31" s="971"/>
      <c r="AO31" s="971"/>
      <c r="AP31" s="971" t="s">
        <v>490</v>
      </c>
      <c r="AQ31" s="971"/>
      <c r="AR31" s="971"/>
      <c r="AS31" s="971"/>
      <c r="AT31" s="971"/>
      <c r="AU31" s="971" t="s">
        <v>490</v>
      </c>
      <c r="AV31" s="971"/>
      <c r="AW31" s="971"/>
      <c r="AX31" s="971"/>
      <c r="AY31" s="971"/>
      <c r="AZ31" s="1041" t="s">
        <v>490</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3958</v>
      </c>
      <c r="R32" s="1039"/>
      <c r="S32" s="1039"/>
      <c r="T32" s="1039"/>
      <c r="U32" s="1039"/>
      <c r="V32" s="1039">
        <v>3279</v>
      </c>
      <c r="W32" s="1039"/>
      <c r="X32" s="1039"/>
      <c r="Y32" s="1039"/>
      <c r="Z32" s="1039"/>
      <c r="AA32" s="1039">
        <v>679</v>
      </c>
      <c r="AB32" s="1039"/>
      <c r="AC32" s="1039"/>
      <c r="AD32" s="1039"/>
      <c r="AE32" s="1040"/>
      <c r="AF32" s="1035">
        <v>1375</v>
      </c>
      <c r="AG32" s="1036"/>
      <c r="AH32" s="1036"/>
      <c r="AI32" s="1036"/>
      <c r="AJ32" s="1037"/>
      <c r="AK32" s="980">
        <v>31</v>
      </c>
      <c r="AL32" s="971"/>
      <c r="AM32" s="971"/>
      <c r="AN32" s="971"/>
      <c r="AO32" s="971"/>
      <c r="AP32" s="971">
        <v>10232</v>
      </c>
      <c r="AQ32" s="971"/>
      <c r="AR32" s="971"/>
      <c r="AS32" s="971"/>
      <c r="AT32" s="971"/>
      <c r="AU32" s="971" t="s">
        <v>490</v>
      </c>
      <c r="AV32" s="971"/>
      <c r="AW32" s="971"/>
      <c r="AX32" s="971"/>
      <c r="AY32" s="971"/>
      <c r="AZ32" s="1041" t="s">
        <v>490</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5854</v>
      </c>
      <c r="R33" s="1039"/>
      <c r="S33" s="1039"/>
      <c r="T33" s="1039"/>
      <c r="U33" s="1039"/>
      <c r="V33" s="1039">
        <v>4950</v>
      </c>
      <c r="W33" s="1039"/>
      <c r="X33" s="1039"/>
      <c r="Y33" s="1039"/>
      <c r="Z33" s="1039"/>
      <c r="AA33" s="1039">
        <v>903</v>
      </c>
      <c r="AB33" s="1039"/>
      <c r="AC33" s="1039"/>
      <c r="AD33" s="1039"/>
      <c r="AE33" s="1040"/>
      <c r="AF33" s="1035">
        <v>1669</v>
      </c>
      <c r="AG33" s="1036"/>
      <c r="AH33" s="1036"/>
      <c r="AI33" s="1036"/>
      <c r="AJ33" s="1037"/>
      <c r="AK33" s="980">
        <v>1786</v>
      </c>
      <c r="AL33" s="971"/>
      <c r="AM33" s="971"/>
      <c r="AN33" s="971"/>
      <c r="AO33" s="971"/>
      <c r="AP33" s="971">
        <v>22795</v>
      </c>
      <c r="AQ33" s="971"/>
      <c r="AR33" s="971"/>
      <c r="AS33" s="971"/>
      <c r="AT33" s="971"/>
      <c r="AU33" s="971" t="s">
        <v>490</v>
      </c>
      <c r="AV33" s="971"/>
      <c r="AW33" s="971"/>
      <c r="AX33" s="971"/>
      <c r="AY33" s="971"/>
      <c r="AZ33" s="1041" t="s">
        <v>490</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397</v>
      </c>
      <c r="C34" s="1031"/>
      <c r="D34" s="1031"/>
      <c r="E34" s="1031"/>
      <c r="F34" s="1031"/>
      <c r="G34" s="1031"/>
      <c r="H34" s="1031"/>
      <c r="I34" s="1031"/>
      <c r="J34" s="1031"/>
      <c r="K34" s="1031"/>
      <c r="L34" s="1031"/>
      <c r="M34" s="1031"/>
      <c r="N34" s="1031"/>
      <c r="O34" s="1031"/>
      <c r="P34" s="1032"/>
      <c r="Q34" s="1038">
        <v>15850</v>
      </c>
      <c r="R34" s="1039"/>
      <c r="S34" s="1039"/>
      <c r="T34" s="1039"/>
      <c r="U34" s="1039"/>
      <c r="V34" s="1039">
        <v>16657</v>
      </c>
      <c r="W34" s="1039"/>
      <c r="X34" s="1039"/>
      <c r="Y34" s="1039"/>
      <c r="Z34" s="1039"/>
      <c r="AA34" s="1039">
        <v>-806</v>
      </c>
      <c r="AB34" s="1039"/>
      <c r="AC34" s="1039"/>
      <c r="AD34" s="1039"/>
      <c r="AE34" s="1040"/>
      <c r="AF34" s="1035">
        <v>4946</v>
      </c>
      <c r="AG34" s="1036"/>
      <c r="AH34" s="1036"/>
      <c r="AI34" s="1036"/>
      <c r="AJ34" s="1037"/>
      <c r="AK34" s="980">
        <v>1438</v>
      </c>
      <c r="AL34" s="971"/>
      <c r="AM34" s="971"/>
      <c r="AN34" s="971"/>
      <c r="AO34" s="971"/>
      <c r="AP34" s="971">
        <v>3956</v>
      </c>
      <c r="AQ34" s="971"/>
      <c r="AR34" s="971"/>
      <c r="AS34" s="971"/>
      <c r="AT34" s="971"/>
      <c r="AU34" s="981" t="s">
        <v>490</v>
      </c>
      <c r="AV34" s="979"/>
      <c r="AW34" s="979"/>
      <c r="AX34" s="979"/>
      <c r="AY34" s="980"/>
      <c r="AZ34" s="1041" t="s">
        <v>490</v>
      </c>
      <c r="BA34" s="1041"/>
      <c r="BB34" s="1041"/>
      <c r="BC34" s="1041"/>
      <c r="BD34" s="1041"/>
      <c r="BE34" s="972" t="s">
        <v>395</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8310</v>
      </c>
      <c r="AG63" s="959"/>
      <c r="AH63" s="959"/>
      <c r="AI63" s="959"/>
      <c r="AJ63" s="1022"/>
      <c r="AK63" s="1023"/>
      <c r="AL63" s="963"/>
      <c r="AM63" s="963"/>
      <c r="AN63" s="963"/>
      <c r="AO63" s="963"/>
      <c r="AP63" s="959">
        <v>36983</v>
      </c>
      <c r="AQ63" s="959"/>
      <c r="AR63" s="959"/>
      <c r="AS63" s="959"/>
      <c r="AT63" s="959"/>
      <c r="AU63" s="959" t="s">
        <v>490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558</v>
      </c>
      <c r="C68" s="986"/>
      <c r="D68" s="986"/>
      <c r="E68" s="986"/>
      <c r="F68" s="986"/>
      <c r="G68" s="986"/>
      <c r="H68" s="986"/>
      <c r="I68" s="986"/>
      <c r="J68" s="986"/>
      <c r="K68" s="986"/>
      <c r="L68" s="986"/>
      <c r="M68" s="986"/>
      <c r="N68" s="986"/>
      <c r="O68" s="986"/>
      <c r="P68" s="987"/>
      <c r="Q68" s="988">
        <v>582</v>
      </c>
      <c r="R68" s="982"/>
      <c r="S68" s="982"/>
      <c r="T68" s="982"/>
      <c r="U68" s="982"/>
      <c r="V68" s="982">
        <v>544</v>
      </c>
      <c r="W68" s="982"/>
      <c r="X68" s="982"/>
      <c r="Y68" s="982"/>
      <c r="Z68" s="982"/>
      <c r="AA68" s="982">
        <v>38</v>
      </c>
      <c r="AB68" s="982"/>
      <c r="AC68" s="982"/>
      <c r="AD68" s="982"/>
      <c r="AE68" s="982"/>
      <c r="AF68" s="982">
        <v>38</v>
      </c>
      <c r="AG68" s="982"/>
      <c r="AH68" s="982"/>
      <c r="AI68" s="982"/>
      <c r="AJ68" s="982"/>
      <c r="AK68" s="982">
        <v>51</v>
      </c>
      <c r="AL68" s="982"/>
      <c r="AM68" s="982"/>
      <c r="AN68" s="982"/>
      <c r="AO68" s="982"/>
      <c r="AP68" s="982" t="s">
        <v>490</v>
      </c>
      <c r="AQ68" s="982"/>
      <c r="AR68" s="982"/>
      <c r="AS68" s="982"/>
      <c r="AT68" s="982"/>
      <c r="AU68" s="982" t="s">
        <v>490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559</v>
      </c>
      <c r="C69" s="975"/>
      <c r="D69" s="975"/>
      <c r="E69" s="975"/>
      <c r="F69" s="975"/>
      <c r="G69" s="975"/>
      <c r="H69" s="975"/>
      <c r="I69" s="975"/>
      <c r="J69" s="975"/>
      <c r="K69" s="975"/>
      <c r="L69" s="975"/>
      <c r="M69" s="975"/>
      <c r="N69" s="975"/>
      <c r="O69" s="975"/>
      <c r="P69" s="976"/>
      <c r="Q69" s="977">
        <v>5498</v>
      </c>
      <c r="R69" s="971"/>
      <c r="S69" s="971"/>
      <c r="T69" s="971"/>
      <c r="U69" s="971"/>
      <c r="V69" s="971">
        <v>5498</v>
      </c>
      <c r="W69" s="971"/>
      <c r="X69" s="971"/>
      <c r="Y69" s="971"/>
      <c r="Z69" s="971"/>
      <c r="AA69" s="971">
        <v>0</v>
      </c>
      <c r="AB69" s="971"/>
      <c r="AC69" s="971"/>
      <c r="AD69" s="971"/>
      <c r="AE69" s="971"/>
      <c r="AF69" s="971">
        <v>1159</v>
      </c>
      <c r="AG69" s="971"/>
      <c r="AH69" s="971"/>
      <c r="AI69" s="971"/>
      <c r="AJ69" s="971"/>
      <c r="AK69" s="971">
        <v>1061</v>
      </c>
      <c r="AL69" s="971"/>
      <c r="AM69" s="971"/>
      <c r="AN69" s="971"/>
      <c r="AO69" s="971"/>
      <c r="AP69" s="971">
        <v>1105</v>
      </c>
      <c r="AQ69" s="971"/>
      <c r="AR69" s="971"/>
      <c r="AS69" s="971"/>
      <c r="AT69" s="971"/>
      <c r="AU69" s="971" t="s">
        <v>490</v>
      </c>
      <c r="AV69" s="971"/>
      <c r="AW69" s="971"/>
      <c r="AX69" s="971"/>
      <c r="AY69" s="971"/>
      <c r="AZ69" s="972" t="s">
        <v>562</v>
      </c>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559</v>
      </c>
      <c r="C70" s="975"/>
      <c r="D70" s="975"/>
      <c r="E70" s="975"/>
      <c r="F70" s="975"/>
      <c r="G70" s="975"/>
      <c r="H70" s="975"/>
      <c r="I70" s="975"/>
      <c r="J70" s="975"/>
      <c r="K70" s="975"/>
      <c r="L70" s="975"/>
      <c r="M70" s="975"/>
      <c r="N70" s="975"/>
      <c r="O70" s="975"/>
      <c r="P70" s="976"/>
      <c r="Q70" s="977">
        <v>664</v>
      </c>
      <c r="R70" s="971"/>
      <c r="S70" s="971"/>
      <c r="T70" s="971"/>
      <c r="U70" s="971"/>
      <c r="V70" s="971">
        <v>644</v>
      </c>
      <c r="W70" s="971"/>
      <c r="X70" s="971"/>
      <c r="Y70" s="971"/>
      <c r="Z70" s="971"/>
      <c r="AA70" s="971">
        <v>20</v>
      </c>
      <c r="AB70" s="971"/>
      <c r="AC70" s="971"/>
      <c r="AD70" s="971"/>
      <c r="AE70" s="971"/>
      <c r="AF70" s="971">
        <v>20</v>
      </c>
      <c r="AG70" s="971"/>
      <c r="AH70" s="971"/>
      <c r="AI70" s="971"/>
      <c r="AJ70" s="971"/>
      <c r="AK70" s="971">
        <v>8</v>
      </c>
      <c r="AL70" s="971"/>
      <c r="AM70" s="971"/>
      <c r="AN70" s="971"/>
      <c r="AO70" s="971"/>
      <c r="AP70" s="971">
        <v>433</v>
      </c>
      <c r="AQ70" s="971"/>
      <c r="AR70" s="971"/>
      <c r="AS70" s="971"/>
      <c r="AT70" s="971"/>
      <c r="AU70" s="971" t="s">
        <v>490</v>
      </c>
      <c r="AV70" s="971"/>
      <c r="AW70" s="971"/>
      <c r="AX70" s="971"/>
      <c r="AY70" s="971"/>
      <c r="AZ70" s="972" t="s">
        <v>563</v>
      </c>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560</v>
      </c>
      <c r="C71" s="975"/>
      <c r="D71" s="975"/>
      <c r="E71" s="975"/>
      <c r="F71" s="975"/>
      <c r="G71" s="975"/>
      <c r="H71" s="975"/>
      <c r="I71" s="975"/>
      <c r="J71" s="975"/>
      <c r="K71" s="975"/>
      <c r="L71" s="975"/>
      <c r="M71" s="975"/>
      <c r="N71" s="975"/>
      <c r="O71" s="975"/>
      <c r="P71" s="976"/>
      <c r="Q71" s="977">
        <v>134</v>
      </c>
      <c r="R71" s="971"/>
      <c r="S71" s="971"/>
      <c r="T71" s="971"/>
      <c r="U71" s="971"/>
      <c r="V71" s="971">
        <v>128</v>
      </c>
      <c r="W71" s="971"/>
      <c r="X71" s="971"/>
      <c r="Y71" s="971"/>
      <c r="Z71" s="971"/>
      <c r="AA71" s="971">
        <v>6</v>
      </c>
      <c r="AB71" s="971"/>
      <c r="AC71" s="971"/>
      <c r="AD71" s="971"/>
      <c r="AE71" s="971"/>
      <c r="AF71" s="971">
        <v>6</v>
      </c>
      <c r="AG71" s="971"/>
      <c r="AH71" s="971"/>
      <c r="AI71" s="971"/>
      <c r="AJ71" s="971"/>
      <c r="AK71" s="971" t="s">
        <v>490</v>
      </c>
      <c r="AL71" s="971"/>
      <c r="AM71" s="971"/>
      <c r="AN71" s="971"/>
      <c r="AO71" s="971"/>
      <c r="AP71" s="971" t="s">
        <v>490</v>
      </c>
      <c r="AQ71" s="971"/>
      <c r="AR71" s="971"/>
      <c r="AS71" s="971"/>
      <c r="AT71" s="971"/>
      <c r="AU71" s="971" t="s">
        <v>490</v>
      </c>
      <c r="AV71" s="971"/>
      <c r="AW71" s="971"/>
      <c r="AX71" s="971"/>
      <c r="AY71" s="971"/>
      <c r="AZ71" s="972" t="s">
        <v>564</v>
      </c>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560</v>
      </c>
      <c r="C72" s="975"/>
      <c r="D72" s="975"/>
      <c r="E72" s="975"/>
      <c r="F72" s="975"/>
      <c r="G72" s="975"/>
      <c r="H72" s="975"/>
      <c r="I72" s="975"/>
      <c r="J72" s="975"/>
      <c r="K72" s="975"/>
      <c r="L72" s="975"/>
      <c r="M72" s="975"/>
      <c r="N72" s="975"/>
      <c r="O72" s="975"/>
      <c r="P72" s="976"/>
      <c r="Q72" s="977">
        <v>509522</v>
      </c>
      <c r="R72" s="971"/>
      <c r="S72" s="971"/>
      <c r="T72" s="971"/>
      <c r="U72" s="971"/>
      <c r="V72" s="971">
        <v>498264</v>
      </c>
      <c r="W72" s="971"/>
      <c r="X72" s="971"/>
      <c r="Y72" s="971"/>
      <c r="Z72" s="971"/>
      <c r="AA72" s="971">
        <v>11257</v>
      </c>
      <c r="AB72" s="971"/>
      <c r="AC72" s="971"/>
      <c r="AD72" s="971"/>
      <c r="AE72" s="971"/>
      <c r="AF72" s="971">
        <v>11257</v>
      </c>
      <c r="AG72" s="971"/>
      <c r="AH72" s="971"/>
      <c r="AI72" s="971"/>
      <c r="AJ72" s="971"/>
      <c r="AK72" s="971" t="s">
        <v>490</v>
      </c>
      <c r="AL72" s="971"/>
      <c r="AM72" s="971"/>
      <c r="AN72" s="971"/>
      <c r="AO72" s="971"/>
      <c r="AP72" s="971" t="s">
        <v>490</v>
      </c>
      <c r="AQ72" s="971"/>
      <c r="AR72" s="971"/>
      <c r="AS72" s="971"/>
      <c r="AT72" s="971"/>
      <c r="AU72" s="971" t="s">
        <v>490</v>
      </c>
      <c r="AV72" s="971"/>
      <c r="AW72" s="971"/>
      <c r="AX72" s="971"/>
      <c r="AY72" s="971"/>
      <c r="AZ72" s="972" t="s">
        <v>563</v>
      </c>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561</v>
      </c>
      <c r="C73" s="975"/>
      <c r="D73" s="975"/>
      <c r="E73" s="975"/>
      <c r="F73" s="975"/>
      <c r="G73" s="975"/>
      <c r="H73" s="975"/>
      <c r="I73" s="975"/>
      <c r="J73" s="975"/>
      <c r="K73" s="975"/>
      <c r="L73" s="975"/>
      <c r="M73" s="975"/>
      <c r="N73" s="975"/>
      <c r="O73" s="975"/>
      <c r="P73" s="976"/>
      <c r="Q73" s="977">
        <v>301</v>
      </c>
      <c r="R73" s="971"/>
      <c r="S73" s="971"/>
      <c r="T73" s="971"/>
      <c r="U73" s="971"/>
      <c r="V73" s="971">
        <v>293</v>
      </c>
      <c r="W73" s="971"/>
      <c r="X73" s="971"/>
      <c r="Y73" s="971"/>
      <c r="Z73" s="971"/>
      <c r="AA73" s="971">
        <v>8</v>
      </c>
      <c r="AB73" s="971"/>
      <c r="AC73" s="971"/>
      <c r="AD73" s="971"/>
      <c r="AE73" s="971"/>
      <c r="AF73" s="971">
        <v>8</v>
      </c>
      <c r="AG73" s="971"/>
      <c r="AH73" s="971"/>
      <c r="AI73" s="971"/>
      <c r="AJ73" s="971"/>
      <c r="AK73" s="971">
        <v>24</v>
      </c>
      <c r="AL73" s="971"/>
      <c r="AM73" s="971"/>
      <c r="AN73" s="971"/>
      <c r="AO73" s="971"/>
      <c r="AP73" s="971" t="s">
        <v>490</v>
      </c>
      <c r="AQ73" s="971"/>
      <c r="AR73" s="971"/>
      <c r="AS73" s="971"/>
      <c r="AT73" s="971"/>
      <c r="AU73" s="971" t="s">
        <v>490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12488</v>
      </c>
      <c r="AG88" s="959"/>
      <c r="AH88" s="959"/>
      <c r="AI88" s="959"/>
      <c r="AJ88" s="959"/>
      <c r="AK88" s="963"/>
      <c r="AL88" s="963"/>
      <c r="AM88" s="963"/>
      <c r="AN88" s="963"/>
      <c r="AO88" s="963"/>
      <c r="AP88" s="959">
        <v>1538</v>
      </c>
      <c r="AQ88" s="959"/>
      <c r="AR88" s="959"/>
      <c r="AS88" s="959"/>
      <c r="AT88" s="959"/>
      <c r="AU88" s="959" t="s">
        <v>565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638</v>
      </c>
      <c r="CS102" s="953"/>
      <c r="CT102" s="953"/>
      <c r="CU102" s="953"/>
      <c r="CV102" s="954"/>
      <c r="CW102" s="952">
        <v>224</v>
      </c>
      <c r="CX102" s="953"/>
      <c r="CY102" s="953"/>
      <c r="CZ102" s="953"/>
      <c r="DA102" s="954"/>
      <c r="DB102" s="952" t="s">
        <v>490</v>
      </c>
      <c r="DC102" s="953"/>
      <c r="DD102" s="953"/>
      <c r="DE102" s="953"/>
      <c r="DF102" s="954"/>
      <c r="DG102" s="952">
        <v>625</v>
      </c>
      <c r="DH102" s="953"/>
      <c r="DI102" s="953"/>
      <c r="DJ102" s="953"/>
      <c r="DK102" s="954"/>
      <c r="DL102" s="952" t="s">
        <v>490</v>
      </c>
      <c r="DM102" s="953"/>
      <c r="DN102" s="953"/>
      <c r="DO102" s="953"/>
      <c r="DP102" s="954"/>
      <c r="DQ102" s="952" t="s">
        <v>490</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6854257</v>
      </c>
      <c r="AB110" s="889"/>
      <c r="AC110" s="889"/>
      <c r="AD110" s="889"/>
      <c r="AE110" s="890"/>
      <c r="AF110" s="891">
        <v>7476683</v>
      </c>
      <c r="AG110" s="889"/>
      <c r="AH110" s="889"/>
      <c r="AI110" s="889"/>
      <c r="AJ110" s="890"/>
      <c r="AK110" s="891">
        <v>7811310</v>
      </c>
      <c r="AL110" s="889"/>
      <c r="AM110" s="889"/>
      <c r="AN110" s="889"/>
      <c r="AO110" s="890"/>
      <c r="AP110" s="892">
        <v>15.8</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85077662</v>
      </c>
      <c r="BR110" s="842"/>
      <c r="BS110" s="842"/>
      <c r="BT110" s="842"/>
      <c r="BU110" s="842"/>
      <c r="BV110" s="842">
        <v>84238073</v>
      </c>
      <c r="BW110" s="842"/>
      <c r="BX110" s="842"/>
      <c r="BY110" s="842"/>
      <c r="BZ110" s="842"/>
      <c r="CA110" s="842">
        <v>87530903</v>
      </c>
      <c r="CB110" s="842"/>
      <c r="CC110" s="842"/>
      <c r="CD110" s="842"/>
      <c r="CE110" s="842"/>
      <c r="CF110" s="866">
        <v>177.5</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6981860</v>
      </c>
      <c r="DH110" s="842"/>
      <c r="DI110" s="842"/>
      <c r="DJ110" s="842"/>
      <c r="DK110" s="842"/>
      <c r="DL110" s="842">
        <v>6386106</v>
      </c>
      <c r="DM110" s="842"/>
      <c r="DN110" s="842"/>
      <c r="DO110" s="842"/>
      <c r="DP110" s="842"/>
      <c r="DQ110" s="842">
        <v>1764777</v>
      </c>
      <c r="DR110" s="842"/>
      <c r="DS110" s="842"/>
      <c r="DT110" s="842"/>
      <c r="DU110" s="842"/>
      <c r="DV110" s="843">
        <v>3.6</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8666115</v>
      </c>
      <c r="BR111" s="817"/>
      <c r="BS111" s="817"/>
      <c r="BT111" s="817"/>
      <c r="BU111" s="817"/>
      <c r="BV111" s="817">
        <v>7763707</v>
      </c>
      <c r="BW111" s="817"/>
      <c r="BX111" s="817"/>
      <c r="BY111" s="817"/>
      <c r="BZ111" s="817"/>
      <c r="CA111" s="817">
        <v>2847851</v>
      </c>
      <c r="CB111" s="817"/>
      <c r="CC111" s="817"/>
      <c r="CD111" s="817"/>
      <c r="CE111" s="817"/>
      <c r="CF111" s="875">
        <v>5.8</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10858544</v>
      </c>
      <c r="BR112" s="817"/>
      <c r="BS112" s="817"/>
      <c r="BT112" s="817"/>
      <c r="BU112" s="817"/>
      <c r="BV112" s="817">
        <v>10944857</v>
      </c>
      <c r="BW112" s="817"/>
      <c r="BX112" s="817"/>
      <c r="BY112" s="817"/>
      <c r="BZ112" s="817"/>
      <c r="CA112" s="817">
        <v>11917654</v>
      </c>
      <c r="CB112" s="817"/>
      <c r="CC112" s="817"/>
      <c r="CD112" s="817"/>
      <c r="CE112" s="817"/>
      <c r="CF112" s="875">
        <v>24.2</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1300743</v>
      </c>
      <c r="AB113" s="919"/>
      <c r="AC113" s="919"/>
      <c r="AD113" s="919"/>
      <c r="AE113" s="920"/>
      <c r="AF113" s="921">
        <v>1315156</v>
      </c>
      <c r="AG113" s="919"/>
      <c r="AH113" s="919"/>
      <c r="AI113" s="919"/>
      <c r="AJ113" s="920"/>
      <c r="AK113" s="921">
        <v>1174377</v>
      </c>
      <c r="AL113" s="919"/>
      <c r="AM113" s="919"/>
      <c r="AN113" s="919"/>
      <c r="AO113" s="920"/>
      <c r="AP113" s="922">
        <v>2.4</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291310</v>
      </c>
      <c r="BR113" s="817"/>
      <c r="BS113" s="817"/>
      <c r="BT113" s="817"/>
      <c r="BU113" s="817"/>
      <c r="BV113" s="817">
        <v>233651</v>
      </c>
      <c r="BW113" s="817"/>
      <c r="BX113" s="817"/>
      <c r="BY113" s="817"/>
      <c r="BZ113" s="817"/>
      <c r="CA113" s="817">
        <v>289575</v>
      </c>
      <c r="CB113" s="817"/>
      <c r="CC113" s="817"/>
      <c r="CD113" s="817"/>
      <c r="CE113" s="817"/>
      <c r="CF113" s="875">
        <v>0.6</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252872</v>
      </c>
      <c r="DH113" s="780"/>
      <c r="DI113" s="780"/>
      <c r="DJ113" s="780"/>
      <c r="DK113" s="781"/>
      <c r="DL113" s="782">
        <v>167398</v>
      </c>
      <c r="DM113" s="780"/>
      <c r="DN113" s="780"/>
      <c r="DO113" s="780"/>
      <c r="DP113" s="781"/>
      <c r="DQ113" s="782">
        <v>92730</v>
      </c>
      <c r="DR113" s="780"/>
      <c r="DS113" s="780"/>
      <c r="DT113" s="780"/>
      <c r="DU113" s="781"/>
      <c r="DV113" s="824">
        <v>0.2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98526</v>
      </c>
      <c r="AB114" s="780"/>
      <c r="AC114" s="780"/>
      <c r="AD114" s="780"/>
      <c r="AE114" s="781"/>
      <c r="AF114" s="782">
        <v>79329</v>
      </c>
      <c r="AG114" s="780"/>
      <c r="AH114" s="780"/>
      <c r="AI114" s="780"/>
      <c r="AJ114" s="781"/>
      <c r="AK114" s="782">
        <v>73302</v>
      </c>
      <c r="AL114" s="780"/>
      <c r="AM114" s="780"/>
      <c r="AN114" s="780"/>
      <c r="AO114" s="781"/>
      <c r="AP114" s="824">
        <v>0.1</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14240150</v>
      </c>
      <c r="BR114" s="817"/>
      <c r="BS114" s="817"/>
      <c r="BT114" s="817"/>
      <c r="BU114" s="817"/>
      <c r="BV114" s="817">
        <v>14718562</v>
      </c>
      <c r="BW114" s="817"/>
      <c r="BX114" s="817"/>
      <c r="BY114" s="817"/>
      <c r="BZ114" s="817"/>
      <c r="CA114" s="817">
        <v>14908398</v>
      </c>
      <c r="CB114" s="817"/>
      <c r="CC114" s="817"/>
      <c r="CD114" s="817"/>
      <c r="CE114" s="817"/>
      <c r="CF114" s="875">
        <v>30.2</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269347</v>
      </c>
      <c r="AB115" s="919"/>
      <c r="AC115" s="919"/>
      <c r="AD115" s="919"/>
      <c r="AE115" s="920"/>
      <c r="AF115" s="921">
        <v>164263</v>
      </c>
      <c r="AG115" s="919"/>
      <c r="AH115" s="919"/>
      <c r="AI115" s="919"/>
      <c r="AJ115" s="920"/>
      <c r="AK115" s="921">
        <v>159579</v>
      </c>
      <c r="AL115" s="919"/>
      <c r="AM115" s="919"/>
      <c r="AN115" s="919"/>
      <c r="AO115" s="920"/>
      <c r="AP115" s="922">
        <v>0.3</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914599</v>
      </c>
      <c r="DH115" s="780"/>
      <c r="DI115" s="780"/>
      <c r="DJ115" s="780"/>
      <c r="DK115" s="781"/>
      <c r="DL115" s="782">
        <v>767695</v>
      </c>
      <c r="DM115" s="780"/>
      <c r="DN115" s="780"/>
      <c r="DO115" s="780"/>
      <c r="DP115" s="781"/>
      <c r="DQ115" s="782">
        <v>625267</v>
      </c>
      <c r="DR115" s="780"/>
      <c r="DS115" s="780"/>
      <c r="DT115" s="780"/>
      <c r="DU115" s="781"/>
      <c r="DV115" s="824">
        <v>1.3</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120939</v>
      </c>
      <c r="DH116" s="780"/>
      <c r="DI116" s="780"/>
      <c r="DJ116" s="780"/>
      <c r="DK116" s="781"/>
      <c r="DL116" s="782">
        <v>102803</v>
      </c>
      <c r="DM116" s="780"/>
      <c r="DN116" s="780"/>
      <c r="DO116" s="780"/>
      <c r="DP116" s="781"/>
      <c r="DQ116" s="782">
        <v>84682</v>
      </c>
      <c r="DR116" s="780"/>
      <c r="DS116" s="780"/>
      <c r="DT116" s="780"/>
      <c r="DU116" s="781"/>
      <c r="DV116" s="824">
        <v>0.2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8522873</v>
      </c>
      <c r="AB117" s="903"/>
      <c r="AC117" s="903"/>
      <c r="AD117" s="903"/>
      <c r="AE117" s="904"/>
      <c r="AF117" s="905">
        <v>9035431</v>
      </c>
      <c r="AG117" s="903"/>
      <c r="AH117" s="903"/>
      <c r="AI117" s="903"/>
      <c r="AJ117" s="904"/>
      <c r="AK117" s="905">
        <v>9218568</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119133781</v>
      </c>
      <c r="BR119" s="845"/>
      <c r="BS119" s="845"/>
      <c r="BT119" s="845"/>
      <c r="BU119" s="845"/>
      <c r="BV119" s="845">
        <v>117898850</v>
      </c>
      <c r="BW119" s="845"/>
      <c r="BX119" s="845"/>
      <c r="BY119" s="845"/>
      <c r="BZ119" s="845"/>
      <c r="CA119" s="845">
        <v>117494381</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395845</v>
      </c>
      <c r="DH119" s="764"/>
      <c r="DI119" s="764"/>
      <c r="DJ119" s="764"/>
      <c r="DK119" s="765"/>
      <c r="DL119" s="766">
        <v>339705</v>
      </c>
      <c r="DM119" s="764"/>
      <c r="DN119" s="764"/>
      <c r="DO119" s="764"/>
      <c r="DP119" s="765"/>
      <c r="DQ119" s="766">
        <v>280395</v>
      </c>
      <c r="DR119" s="764"/>
      <c r="DS119" s="764"/>
      <c r="DT119" s="764"/>
      <c r="DU119" s="765"/>
      <c r="DV119" s="848">
        <v>0.6</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17349231</v>
      </c>
      <c r="BR120" s="842"/>
      <c r="BS120" s="842"/>
      <c r="BT120" s="842"/>
      <c r="BU120" s="842"/>
      <c r="BV120" s="842">
        <v>19697568</v>
      </c>
      <c r="BW120" s="842"/>
      <c r="BX120" s="842"/>
      <c r="BY120" s="842"/>
      <c r="BZ120" s="842"/>
      <c r="CA120" s="842">
        <v>21575289</v>
      </c>
      <c r="CB120" s="842"/>
      <c r="CC120" s="842"/>
      <c r="CD120" s="842"/>
      <c r="CE120" s="842"/>
      <c r="CF120" s="866">
        <v>43.7</v>
      </c>
      <c r="CG120" s="867"/>
      <c r="CH120" s="867"/>
      <c r="CI120" s="867"/>
      <c r="CJ120" s="867"/>
      <c r="CK120" s="868" t="s">
        <v>448</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10047407</v>
      </c>
      <c r="DH120" s="842"/>
      <c r="DI120" s="842"/>
      <c r="DJ120" s="842"/>
      <c r="DK120" s="842"/>
      <c r="DL120" s="842">
        <v>9933615</v>
      </c>
      <c r="DM120" s="842"/>
      <c r="DN120" s="842"/>
      <c r="DO120" s="842"/>
      <c r="DP120" s="842"/>
      <c r="DQ120" s="842">
        <v>9830662</v>
      </c>
      <c r="DR120" s="842"/>
      <c r="DS120" s="842"/>
      <c r="DT120" s="842"/>
      <c r="DU120" s="842"/>
      <c r="DV120" s="843">
        <v>19.899999999999999</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190683</v>
      </c>
      <c r="AB121" s="780"/>
      <c r="AC121" s="780"/>
      <c r="AD121" s="780"/>
      <c r="AE121" s="781"/>
      <c r="AF121" s="782">
        <v>85473</v>
      </c>
      <c r="AG121" s="780"/>
      <c r="AH121" s="780"/>
      <c r="AI121" s="780"/>
      <c r="AJ121" s="781"/>
      <c r="AK121" s="782">
        <v>74667</v>
      </c>
      <c r="AL121" s="780"/>
      <c r="AM121" s="780"/>
      <c r="AN121" s="780"/>
      <c r="AO121" s="781"/>
      <c r="AP121" s="824">
        <v>0.2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25985120</v>
      </c>
      <c r="BR121" s="817"/>
      <c r="BS121" s="817"/>
      <c r="BT121" s="817"/>
      <c r="BU121" s="817"/>
      <c r="BV121" s="817">
        <v>26401534</v>
      </c>
      <c r="BW121" s="817"/>
      <c r="BX121" s="817"/>
      <c r="BY121" s="817"/>
      <c r="BZ121" s="817"/>
      <c r="CA121" s="817">
        <v>26944221</v>
      </c>
      <c r="CB121" s="817"/>
      <c r="CC121" s="817"/>
      <c r="CD121" s="817"/>
      <c r="CE121" s="817"/>
      <c r="CF121" s="875">
        <v>54.6</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719126</v>
      </c>
      <c r="DH121" s="817"/>
      <c r="DI121" s="817"/>
      <c r="DJ121" s="817"/>
      <c r="DK121" s="817"/>
      <c r="DL121" s="817">
        <v>918087</v>
      </c>
      <c r="DM121" s="817"/>
      <c r="DN121" s="817"/>
      <c r="DO121" s="817"/>
      <c r="DP121" s="817"/>
      <c r="DQ121" s="817">
        <v>1984672</v>
      </c>
      <c r="DR121" s="817"/>
      <c r="DS121" s="817"/>
      <c r="DT121" s="817"/>
      <c r="DU121" s="817"/>
      <c r="DV121" s="794">
        <v>4</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43172387</v>
      </c>
      <c r="BR122" s="845"/>
      <c r="BS122" s="845"/>
      <c r="BT122" s="845"/>
      <c r="BU122" s="845"/>
      <c r="BV122" s="845">
        <v>40826468</v>
      </c>
      <c r="BW122" s="845"/>
      <c r="BX122" s="845"/>
      <c r="BY122" s="845"/>
      <c r="BZ122" s="845"/>
      <c r="CA122" s="845">
        <v>39435836</v>
      </c>
      <c r="CB122" s="845"/>
      <c r="CC122" s="845"/>
      <c r="CD122" s="845"/>
      <c r="CE122" s="845"/>
      <c r="CF122" s="846">
        <v>80</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92011</v>
      </c>
      <c r="DH122" s="817"/>
      <c r="DI122" s="817"/>
      <c r="DJ122" s="817"/>
      <c r="DK122" s="817"/>
      <c r="DL122" s="817">
        <v>93155</v>
      </c>
      <c r="DM122" s="817"/>
      <c r="DN122" s="817"/>
      <c r="DO122" s="817"/>
      <c r="DP122" s="817"/>
      <c r="DQ122" s="817">
        <v>102320</v>
      </c>
      <c r="DR122" s="817"/>
      <c r="DS122" s="817"/>
      <c r="DT122" s="817"/>
      <c r="DU122" s="817"/>
      <c r="DV122" s="794">
        <v>0.2</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18665</v>
      </c>
      <c r="AB123" s="780"/>
      <c r="AC123" s="780"/>
      <c r="AD123" s="780"/>
      <c r="AE123" s="781"/>
      <c r="AF123" s="782">
        <v>18136</v>
      </c>
      <c r="AG123" s="780"/>
      <c r="AH123" s="780"/>
      <c r="AI123" s="780"/>
      <c r="AJ123" s="781"/>
      <c r="AK123" s="782">
        <v>18121</v>
      </c>
      <c r="AL123" s="780"/>
      <c r="AM123" s="780"/>
      <c r="AN123" s="780"/>
      <c r="AO123" s="781"/>
      <c r="AP123" s="824">
        <v>0</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86506738</v>
      </c>
      <c r="BR123" s="833"/>
      <c r="BS123" s="833"/>
      <c r="BT123" s="833"/>
      <c r="BU123" s="833"/>
      <c r="BV123" s="833">
        <v>86925570</v>
      </c>
      <c r="BW123" s="833"/>
      <c r="BX123" s="833"/>
      <c r="BY123" s="833"/>
      <c r="BZ123" s="833"/>
      <c r="CA123" s="833">
        <v>87955346</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69.5</v>
      </c>
      <c r="BR124" s="831"/>
      <c r="BS124" s="831"/>
      <c r="BT124" s="831"/>
      <c r="BU124" s="831"/>
      <c r="BV124" s="831">
        <v>63.8</v>
      </c>
      <c r="BW124" s="831"/>
      <c r="BX124" s="831"/>
      <c r="BY124" s="831"/>
      <c r="BZ124" s="831"/>
      <c r="CA124" s="831">
        <v>59.8</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59999</v>
      </c>
      <c r="AB127" s="780"/>
      <c r="AC127" s="780"/>
      <c r="AD127" s="780"/>
      <c r="AE127" s="781"/>
      <c r="AF127" s="782">
        <v>60654</v>
      </c>
      <c r="AG127" s="780"/>
      <c r="AH127" s="780"/>
      <c r="AI127" s="780"/>
      <c r="AJ127" s="781"/>
      <c r="AK127" s="782">
        <v>66791</v>
      </c>
      <c r="AL127" s="780"/>
      <c r="AM127" s="780"/>
      <c r="AN127" s="780"/>
      <c r="AO127" s="781"/>
      <c r="AP127" s="824">
        <v>0.1</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2316540</v>
      </c>
      <c r="AB128" s="801"/>
      <c r="AC128" s="801"/>
      <c r="AD128" s="801"/>
      <c r="AE128" s="802"/>
      <c r="AF128" s="803">
        <v>2415999</v>
      </c>
      <c r="AG128" s="801"/>
      <c r="AH128" s="801"/>
      <c r="AI128" s="801"/>
      <c r="AJ128" s="802"/>
      <c r="AK128" s="803">
        <v>2232254</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51290360</v>
      </c>
      <c r="AB129" s="780"/>
      <c r="AC129" s="780"/>
      <c r="AD129" s="780"/>
      <c r="AE129" s="781"/>
      <c r="AF129" s="782">
        <v>52773427</v>
      </c>
      <c r="AG129" s="780"/>
      <c r="AH129" s="780"/>
      <c r="AI129" s="780"/>
      <c r="AJ129" s="781"/>
      <c r="AK129" s="782">
        <v>53389556</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4399032</v>
      </c>
      <c r="AB130" s="780"/>
      <c r="AC130" s="780"/>
      <c r="AD130" s="780"/>
      <c r="AE130" s="781"/>
      <c r="AF130" s="782">
        <v>4242161</v>
      </c>
      <c r="AG130" s="780"/>
      <c r="AH130" s="780"/>
      <c r="AI130" s="780"/>
      <c r="AJ130" s="781"/>
      <c r="AK130" s="782">
        <v>4065506</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4.8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46891328</v>
      </c>
      <c r="AB131" s="764"/>
      <c r="AC131" s="764"/>
      <c r="AD131" s="764"/>
      <c r="AE131" s="765"/>
      <c r="AF131" s="766">
        <v>48531266</v>
      </c>
      <c r="AG131" s="764"/>
      <c r="AH131" s="764"/>
      <c r="AI131" s="764"/>
      <c r="AJ131" s="765"/>
      <c r="AK131" s="766">
        <v>49324050</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v>59.8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3.8542329190000002</v>
      </c>
      <c r="AB132" s="745"/>
      <c r="AC132" s="745"/>
      <c r="AD132" s="745"/>
      <c r="AE132" s="746"/>
      <c r="AF132" s="747">
        <v>4.8984318690000004</v>
      </c>
      <c r="AG132" s="745"/>
      <c r="AH132" s="745"/>
      <c r="AI132" s="745"/>
      <c r="AJ132" s="746"/>
      <c r="AK132" s="747">
        <v>5.9216710709999996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3.3</v>
      </c>
      <c r="AB133" s="724"/>
      <c r="AC133" s="724"/>
      <c r="AD133" s="724"/>
      <c r="AE133" s="725"/>
      <c r="AF133" s="723">
        <v>3.8</v>
      </c>
      <c r="AG133" s="724"/>
      <c r="AH133" s="724"/>
      <c r="AI133" s="724"/>
      <c r="AJ133" s="725"/>
      <c r="AK133" s="723">
        <v>4.8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1qjte8zL5Ejuo6C8mY2vQb8WRnQHqeAiR7628ivYSAJDDJBDC35+Cbj2tEVdsxvjGKuu2VxgO1NEVnXlLK7Ig==" saltValue="0G2rtNHokB76gfeGFfx7C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Q7GjALLxux7X7h3ZxmUuZF4OAYQXVz7Knniv42wqghi7x8RWXOje5e+2YfyJ/oDRuVHA6A8M4DlWj0RYLAZDw==" saltValue="AQWEjfGvaCqgmZl2B1LI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6"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kWW1MphOEry5FqwXo7em1mHJGn3xVhckZJxVUQSLIJV1nhqbve2D8GX5UBx3iqgE5PqSaZbqNNDMfluWm+tXA==" saltValue="njashw4OH8C4/KqcMDzkt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19139221</v>
      </c>
      <c r="AP9" s="269">
        <v>77647</v>
      </c>
      <c r="AQ9" s="270">
        <v>70143</v>
      </c>
      <c r="AR9" s="271">
        <v>10.7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6094</v>
      </c>
      <c r="AP10" s="272">
        <v>25</v>
      </c>
      <c r="AQ10" s="273">
        <v>2309</v>
      </c>
      <c r="AR10" s="274">
        <v>-98.9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1182187</v>
      </c>
      <c r="AP11" s="272">
        <v>4796</v>
      </c>
      <c r="AQ11" s="273">
        <v>1878</v>
      </c>
      <c r="AR11" s="274">
        <v>155.4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v>30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482250</v>
      </c>
      <c r="AP13" s="272">
        <v>1956</v>
      </c>
      <c r="AQ13" s="273">
        <v>1863</v>
      </c>
      <c r="AR13" s="274">
        <v>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934010</v>
      </c>
      <c r="AP14" s="272">
        <v>3789</v>
      </c>
      <c r="AQ14" s="273">
        <v>1453</v>
      </c>
      <c r="AR14" s="274">
        <v>160.80000000000001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-1200364</v>
      </c>
      <c r="AP15" s="272">
        <v>-4870</v>
      </c>
      <c r="AQ15" s="273">
        <v>-3932</v>
      </c>
      <c r="AR15" s="274">
        <v>23.9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20543398</v>
      </c>
      <c r="AP16" s="272">
        <v>83343</v>
      </c>
      <c r="AQ16" s="273">
        <v>73743</v>
      </c>
      <c r="AR16" s="274">
        <v>13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7.81</v>
      </c>
      <c r="AP21" s="286">
        <v>6.58</v>
      </c>
      <c r="AQ21" s="287">
        <v>1.23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101.1</v>
      </c>
      <c r="AP22" s="291">
        <v>99.4</v>
      </c>
      <c r="AQ22" s="292">
        <v>1.7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7811310</v>
      </c>
      <c r="AP32" s="300">
        <v>31690</v>
      </c>
      <c r="AQ32" s="301">
        <v>30085</v>
      </c>
      <c r="AR32" s="302">
        <v>5.3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v>20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1174377</v>
      </c>
      <c r="AP35" s="300">
        <v>4764</v>
      </c>
      <c r="AQ35" s="301">
        <v>7684</v>
      </c>
      <c r="AR35" s="302">
        <v>-38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73302</v>
      </c>
      <c r="AP36" s="300">
        <v>297</v>
      </c>
      <c r="AQ36" s="301">
        <v>531</v>
      </c>
      <c r="AR36" s="302">
        <v>-44.1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v>159579</v>
      </c>
      <c r="AP37" s="300">
        <v>647</v>
      </c>
      <c r="AQ37" s="301">
        <v>977</v>
      </c>
      <c r="AR37" s="302">
        <v>-33.799999999999997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490</v>
      </c>
      <c r="AP38" s="303" t="s">
        <v>490</v>
      </c>
      <c r="AQ38" s="304">
        <v>0</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-2232254</v>
      </c>
      <c r="AP39" s="300">
        <v>-9056</v>
      </c>
      <c r="AQ39" s="301">
        <v>-7625</v>
      </c>
      <c r="AR39" s="302">
        <v>18.8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-4065506</v>
      </c>
      <c r="AP40" s="300">
        <v>-16494</v>
      </c>
      <c r="AQ40" s="301">
        <v>-22878</v>
      </c>
      <c r="AR40" s="302">
        <v>-27.9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2920808</v>
      </c>
      <c r="AP41" s="300">
        <v>11850</v>
      </c>
      <c r="AQ41" s="301">
        <v>8794</v>
      </c>
      <c r="AR41" s="302">
        <v>34.799999999999997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21102845</v>
      </c>
      <c r="AN51" s="322">
        <v>83661</v>
      </c>
      <c r="AO51" s="323">
        <v>-13.6</v>
      </c>
      <c r="AP51" s="324">
        <v>43261</v>
      </c>
      <c r="AQ51" s="325">
        <v>-6</v>
      </c>
      <c r="AR51" s="326">
        <v>-7.6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10022081</v>
      </c>
      <c r="AN52" s="330">
        <v>39732</v>
      </c>
      <c r="AO52" s="331">
        <v>5.3</v>
      </c>
      <c r="AP52" s="332">
        <v>24721</v>
      </c>
      <c r="AQ52" s="333">
        <v>-1.7</v>
      </c>
      <c r="AR52" s="334">
        <v>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12354723</v>
      </c>
      <c r="AN53" s="322">
        <v>49279</v>
      </c>
      <c r="AO53" s="323">
        <v>-41.1</v>
      </c>
      <c r="AP53" s="324">
        <v>40626</v>
      </c>
      <c r="AQ53" s="325">
        <v>-6.1</v>
      </c>
      <c r="AR53" s="326">
        <v>-35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7771560</v>
      </c>
      <c r="AN54" s="330">
        <v>30998</v>
      </c>
      <c r="AO54" s="331">
        <v>-22</v>
      </c>
      <c r="AP54" s="332">
        <v>24279</v>
      </c>
      <c r="AQ54" s="333">
        <v>-1.8</v>
      </c>
      <c r="AR54" s="334">
        <v>-20.2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12586973</v>
      </c>
      <c r="AN55" s="322">
        <v>50531</v>
      </c>
      <c r="AO55" s="323">
        <v>2.5</v>
      </c>
      <c r="AP55" s="324">
        <v>46133</v>
      </c>
      <c r="AQ55" s="325">
        <v>13.6</v>
      </c>
      <c r="AR55" s="326">
        <v>-11.1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8317024</v>
      </c>
      <c r="AN56" s="330">
        <v>33389</v>
      </c>
      <c r="AO56" s="331">
        <v>7.7</v>
      </c>
      <c r="AP56" s="332">
        <v>27280</v>
      </c>
      <c r="AQ56" s="333">
        <v>12.4</v>
      </c>
      <c r="AR56" s="334">
        <v>-4.7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13112862</v>
      </c>
      <c r="AN57" s="322">
        <v>52899</v>
      </c>
      <c r="AO57" s="323">
        <v>4.7</v>
      </c>
      <c r="AP57" s="324">
        <v>49174</v>
      </c>
      <c r="AQ57" s="325">
        <v>6.6</v>
      </c>
      <c r="AR57" s="326">
        <v>-1.9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9370113</v>
      </c>
      <c r="AN58" s="330">
        <v>37800</v>
      </c>
      <c r="AO58" s="331">
        <v>13.2</v>
      </c>
      <c r="AP58" s="332">
        <v>29896</v>
      </c>
      <c r="AQ58" s="333">
        <v>9.6</v>
      </c>
      <c r="AR58" s="334">
        <v>3.6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18390727</v>
      </c>
      <c r="AN59" s="322">
        <v>74610</v>
      </c>
      <c r="AO59" s="323">
        <v>41</v>
      </c>
      <c r="AP59" s="324">
        <v>50636</v>
      </c>
      <c r="AQ59" s="325">
        <v>3</v>
      </c>
      <c r="AR59" s="326">
        <v>38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13377107</v>
      </c>
      <c r="AN60" s="330">
        <v>54270</v>
      </c>
      <c r="AO60" s="331">
        <v>43.6</v>
      </c>
      <c r="AP60" s="332">
        <v>31778</v>
      </c>
      <c r="AQ60" s="333">
        <v>6.3</v>
      </c>
      <c r="AR60" s="334">
        <v>37.299999999999997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15509626</v>
      </c>
      <c r="AN61" s="337">
        <v>62196</v>
      </c>
      <c r="AO61" s="338">
        <v>-1.3</v>
      </c>
      <c r="AP61" s="339">
        <v>45966</v>
      </c>
      <c r="AQ61" s="340">
        <v>2.2000000000000002</v>
      </c>
      <c r="AR61" s="326">
        <v>-3.5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9771577</v>
      </c>
      <c r="AN62" s="330">
        <v>39238</v>
      </c>
      <c r="AO62" s="331">
        <v>9.6</v>
      </c>
      <c r="AP62" s="332">
        <v>27591</v>
      </c>
      <c r="AQ62" s="333">
        <v>5</v>
      </c>
      <c r="AR62" s="334">
        <v>4.5999999999999996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hIhhWOJpASMXEwa3hW9w6nAEH8iwLm8Unk1Y9ZOf7X+PFJpoyyDTrXl9T5oEAqXa0/NU49Q8gghcT1Zk1K4E6g==" saltValue="frhCL7oZLvhqUnbwuiC8n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34"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Fr+otmcbmw+Dor1Y7PsKVwm/v48vuxYk9QOy4RBRmgE8gojs2JlKMIyx32ZzlIq4InEdoBg6fgpFJyrAdDOc3w==" saltValue="FoXYYWDfqUhj/DKyCNzs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CMjTSm6pMec+wpIh9IAAF8E5BcPH2ZrYqeMZMg3n/GzgHt1kvkE3v2hmlVNepJ1XZnJMam802o4zFsQO0Vpt/w==" saltValue="CsYH1ZmAOYlwTaL//vPJl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6"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6.45</v>
      </c>
      <c r="G47" s="12">
        <v>10.51</v>
      </c>
      <c r="H47" s="12">
        <v>15.08</v>
      </c>
      <c r="I47" s="12">
        <v>17.010000000000002</v>
      </c>
      <c r="J47" s="13">
        <v>17.440000000000001</v>
      </c>
    </row>
    <row r="48" spans="2:10" ht="57.75" customHeight="1" x14ac:dyDescent="0.15">
      <c r="B48" s="14"/>
      <c r="C48" s="1141" t="s">
        <v>4</v>
      </c>
      <c r="D48" s="1141"/>
      <c r="E48" s="1142"/>
      <c r="F48" s="15">
        <v>6.06</v>
      </c>
      <c r="G48" s="16">
        <v>7.93</v>
      </c>
      <c r="H48" s="16">
        <v>8.7200000000000006</v>
      </c>
      <c r="I48" s="16">
        <v>5.77</v>
      </c>
      <c r="J48" s="17">
        <v>8.48</v>
      </c>
    </row>
    <row r="49" spans="2:10" ht="57.75" customHeight="1" thickBot="1" x14ac:dyDescent="0.2">
      <c r="B49" s="18"/>
      <c r="C49" s="1143" t="s">
        <v>5</v>
      </c>
      <c r="D49" s="1143"/>
      <c r="E49" s="1144"/>
      <c r="F49" s="19" t="s">
        <v>533</v>
      </c>
      <c r="G49" s="20">
        <v>6.11</v>
      </c>
      <c r="H49" s="20">
        <v>5.2</v>
      </c>
      <c r="I49" s="20" t="s">
        <v>534</v>
      </c>
      <c r="J49" s="21">
        <v>3.4</v>
      </c>
    </row>
    <row r="50" spans="2:10" x14ac:dyDescent="0.15"/>
  </sheetData>
  <sheetProtection algorithmName="SHA-512" hashValue="cWqeAGd1rtbdG040wk9EJ2sJMIheSys8w0P1vLs6mDtVplu6B4wfEP/lJRZGAaMTWmSZpms0o0rgi882quKfzQ==" saltValue="7Ug174/4WPGpPB4zq+D4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ちずわ　じゅんぺい</cp:lastModifiedBy>
  <cp:lastPrinted>2026-03-23T07:40:19Z</cp:lastPrinted>
  <dcterms:created xsi:type="dcterms:W3CDTF">2026-02-23T06:58:49Z</dcterms:created>
  <dcterms:modified xsi:type="dcterms:W3CDTF">2026-03-23T07:40:30Z</dcterms:modified>
  <cp:category/>
</cp:coreProperties>
</file>